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65" tabRatio="989" activeTab="1"/>
  </bookViews>
  <sheets>
    <sheet name="封面" sheetId="10" r:id="rId1"/>
    <sheet name="目录" sheetId="12" r:id="rId2"/>
    <sheet name="省级部门（单位）整体支出绩效自评表" sheetId="4" r:id="rId3"/>
    <sheet name="基本支出预算执行情况表" sheetId="31" r:id="rId4"/>
    <sheet name="部门预算项目支出绩效自评结果汇总表" sheetId="5" r:id="rId5"/>
    <sheet name="天保工程资金（中央）" sheetId="32" r:id="rId6"/>
    <sheet name="天保工程资金（省级）" sheetId="2" r:id="rId7"/>
    <sheet name="森林资源管理（中央）" sheetId="33" r:id="rId8"/>
    <sheet name="森林生态效益补偿（中央）" sheetId="34" r:id="rId9"/>
    <sheet name="林木良种补助（中央）" sheetId="35" r:id="rId10"/>
    <sheet name="森林抚育（中央）" sheetId="36" r:id="rId11"/>
    <sheet name="林业有害生物防治（中央）" sheetId="37" r:id="rId12"/>
    <sheet name="林业有害生物防治（省级）" sheetId="21" r:id="rId13"/>
    <sheet name="森林防火（中央）" sheetId="25" r:id="rId14"/>
    <sheet name="森林防火（省级）" sheetId="39" r:id="rId15"/>
    <sheet name="国家重点野生动植物保护补助（中央）" sheetId="40" r:id="rId16"/>
    <sheet name="野生动植物资源及生物多样性保护（省级）" sheetId="41" r:id="rId17"/>
    <sheet name="林业科技推广示范（中央）" sheetId="20" r:id="rId18"/>
    <sheet name="欠发达国有林场资金（中央）" sheetId="42" r:id="rId19"/>
    <sheet name="森林植被恢复费（省级）" sheetId="43" r:id="rId20"/>
    <sheet name="草原植被恢复费（省级）" sheetId="44" r:id="rId21"/>
    <sheet name="森林管护（省级）" sheetId="45" r:id="rId22"/>
    <sheet name="林业草原科技创新（省级）" sheetId="46" r:id="rId23"/>
    <sheet name="禁种铲毒（省级）" sheetId="28" r:id="rId24"/>
    <sheet name="种质资源调查项目（省级）" sheetId="47" r:id="rId25"/>
    <sheet name="退耕还林工作经费（省级）" sheetId="30" r:id="rId26"/>
    <sheet name="林政执法工作经费（省级）" sheetId="48" r:id="rId27"/>
    <sheet name="林业和草原火灾风险普查工作经费（省级）" sheetId="49" r:id="rId28"/>
    <sheet name="自然保护地建设（省级）" sheetId="50" r:id="rId29"/>
    <sheet name="自然资源能力保护建设（省级）" sheetId="27" r:id="rId30"/>
    <sheet name="房租收入返还（省级）" sheetId="14" r:id="rId31"/>
    <sheet name="办公用房租赁费（省级）" sheetId="13" r:id="rId32"/>
    <sheet name="林木林地补偿（省级）" sheetId="19" r:id="rId33"/>
    <sheet name="国有林场改革补助（省级）" sheetId="16" r:id="rId34"/>
    <sheet name="农业保险保费补贴资金（中央）" sheetId="26" r:id="rId35"/>
    <sheet name="农业保险保费补贴资金（省级）" sheetId="51" r:id="rId36"/>
    <sheet name="重大项目前期费资金（省级）" sheetId="52" r:id="rId37"/>
    <sheet name="特殊及珍稀林木培育项目（中央）" sheetId="53" r:id="rId38"/>
    <sheet name="草原防火物资储备库建设（中央）" sheetId="54" r:id="rId39"/>
    <sheet name="秦岭西段水源涵养与生物多样性保护恢复项目（中央）" sheetId="55" r:id="rId40"/>
    <sheet name="陇中地区生态保护修复和水土流失综合治理项目（中央）" sheetId="56" r:id="rId41"/>
    <sheet name="2021年重点区生态保护和修复项目（中央结转）" sheetId="57" r:id="rId42"/>
    <sheet name="2021年造林补助（中央结转）" sheetId="58" r:id="rId43"/>
    <sheet name="生态保护支撑体系中央基建投资（中央结转）" sheetId="59" r:id="rId44"/>
    <sheet name="2021年产业化管理（省级结转）" sheetId="15" r:id="rId45"/>
    <sheet name="白龙江流域森林火灾刚风险综合治理项目（中央结转）" sheetId="60" r:id="rId46"/>
    <sheet name="2021年科技条件专项（省级结转）" sheetId="61" r:id="rId47"/>
    <sheet name="迭山山脉森林高风险治理项目（中央结转）" sheetId="62" r:id="rId48"/>
    <sheet name="甘肃省白龙江林区珍稀濒危树种保护和培育技术推广示范（中央结转）" sheetId="63" r:id="rId49"/>
    <sheet name="白龙江林区云杉锈病研究（省级结转）" sheetId="64" r:id="rId50"/>
    <sheet name="人工云杉林结构优化与功能恢复技术推广示范项目（结转资金）" sheetId="65" r:id="rId51"/>
    <sheet name="黄河上游水源涵养区旗舰种紫果云杉种群保护与恢复技术研究（结转）" sheetId="66" r:id="rId52"/>
    <sheet name="2021年森林草原防火项目（结转资金）" sheetId="67" r:id="rId53"/>
    <sheet name="2021年湿地保护修复项目（省级结转）" sheetId="18" r:id="rId54"/>
  </sheets>
  <definedNames>
    <definedName name="_xlnm.Print_Titles" localSheetId="4">部门预算项目支出绩效自评结果汇总表!$1:$4</definedName>
  </definedNames>
  <calcPr calcId="144525"/>
</workbook>
</file>

<file path=xl/sharedStrings.xml><?xml version="1.0" encoding="utf-8"?>
<sst xmlns="http://schemas.openxmlformats.org/spreadsheetml/2006/main" count="1123">
  <si>
    <r>
      <rPr>
        <b/>
        <sz val="36"/>
        <color theme="1"/>
        <rFont val="宋体"/>
        <charset val="134"/>
        <scheme val="minor"/>
      </rPr>
      <t>2022年度省级预算执行情况绩效自评报表</t>
    </r>
    <r>
      <rPr>
        <b/>
        <sz val="28"/>
        <color theme="1"/>
        <rFont val="宋体"/>
        <charset val="134"/>
        <scheme val="minor"/>
      </rPr>
      <t xml:space="preserve">
</t>
    </r>
  </si>
  <si>
    <t xml:space="preserve">                                     编报部门（单位公章）：甘肃省白龙江林业保护中心</t>
  </si>
  <si>
    <t xml:space="preserve">                                     单位主管领导（签字）：      </t>
  </si>
  <si>
    <t xml:space="preserve">                                     部门负责人（签字）：      </t>
  </si>
  <si>
    <t xml:space="preserve">                                     联系人及电话：孙守涛 0931-6117037 </t>
  </si>
  <si>
    <t xml:space="preserve">                                     编报日期：2023年2月</t>
  </si>
  <si>
    <t>2022年度省级预算执行情况绩效自评报表目录</t>
  </si>
  <si>
    <t>一、甘肃省白龙江林业保护中心2022年度省级预算执行情况绩效自评报告</t>
  </si>
  <si>
    <t>二、甘肃省白龙江林业保护中心2022年度省级预算整体支出自评表</t>
  </si>
  <si>
    <t>三、甘肃省白龙江林业保护中心2022年度基本支出预算执行情况表</t>
  </si>
  <si>
    <t>四、甘肃省白龙江林业保护中心2022年度部门预算项目支出绩效自评结果汇总表</t>
  </si>
  <si>
    <t>五、甘肃省白龙江林业保护中心2022年度部门预算项目支出绩效自评表</t>
  </si>
  <si>
    <t xml:space="preserve">     1.天保工程资金（中央）——社会保险补助、政策性社会性支出</t>
  </si>
  <si>
    <t xml:space="preserve">     2.天保工程资金（省级）——社会保险补助</t>
  </si>
  <si>
    <t xml:space="preserve">     3.森林资源管理（中央）</t>
  </si>
  <si>
    <t xml:space="preserve">     4.森林生态效益补偿（中央）</t>
  </si>
  <si>
    <t xml:space="preserve">     5.林木良种补助（中央）</t>
  </si>
  <si>
    <t xml:space="preserve">     6.森林抚育（中央）</t>
  </si>
  <si>
    <t xml:space="preserve">     7.林业有害生物防治（中央）</t>
  </si>
  <si>
    <t xml:space="preserve">     8.林业有害生物防治（省级）</t>
  </si>
  <si>
    <t xml:space="preserve">     9.森林防火（中央）</t>
  </si>
  <si>
    <t xml:space="preserve">     10.森林防火（省级）</t>
  </si>
  <si>
    <t xml:space="preserve">     11.国家重点野生动植物保护补助（中央）</t>
  </si>
  <si>
    <t xml:space="preserve">     12.野生动植物资源及生物多样性保护资金（省级）</t>
  </si>
  <si>
    <t xml:space="preserve">     13.林业科技推广示范（中央）</t>
  </si>
  <si>
    <t xml:space="preserve">     14.欠发达国有林场（中央）</t>
  </si>
  <si>
    <t xml:space="preserve">     15.森林植被恢复费（省级）</t>
  </si>
  <si>
    <t xml:space="preserve">     16.草原生态修复治理（省级）</t>
  </si>
  <si>
    <t xml:space="preserve">     17.森林管护（省级）</t>
  </si>
  <si>
    <t xml:space="preserve">     18.林业草原科技创新（省级）</t>
  </si>
  <si>
    <t xml:space="preserve">     19.禁种铲毒（省级）</t>
  </si>
  <si>
    <t xml:space="preserve">     20.种质资源调查（省级）</t>
  </si>
  <si>
    <t xml:space="preserve">     21.退耕还林工作经费（省级）</t>
  </si>
  <si>
    <t xml:space="preserve">     22.林政执法（省级）</t>
  </si>
  <si>
    <t xml:space="preserve">     23.火灾风险普查（省级）</t>
  </si>
  <si>
    <t xml:space="preserve">     24.自然保护地建设（省级）</t>
  </si>
  <si>
    <t xml:space="preserve">     25.自然资源能力保护建设（省级）</t>
  </si>
  <si>
    <t xml:space="preserve">     26.事业机构——房租费返还收入（省级）</t>
  </si>
  <si>
    <t xml:space="preserve">     27.办公用房租赁费</t>
  </si>
  <si>
    <t xml:space="preserve">     28.林木林地补偿（省级）</t>
  </si>
  <si>
    <t xml:space="preserve">     29.国有林场改革补助（省级）</t>
  </si>
  <si>
    <t xml:space="preserve">     30.农业保险保费资金（中央）</t>
  </si>
  <si>
    <t xml:space="preserve">     31.农业保险保费资金（省级）</t>
  </si>
  <si>
    <t xml:space="preserve">     32.重大项目前期费（省级）</t>
  </si>
  <si>
    <t xml:space="preserve">     33.特殊及珍稀林木培育（中央）</t>
  </si>
  <si>
    <t xml:space="preserve">     34.草原防火物资储备库建设（中央）</t>
  </si>
  <si>
    <t xml:space="preserve">     35.秦岭西段水源涵养与生物多样性保护恢复项目（中央）</t>
  </si>
  <si>
    <t xml:space="preserve">     36.陇中地区生态保护修复和水土流失综合治理项目（中央）</t>
  </si>
  <si>
    <t xml:space="preserve">     37.重点区域生态保护和修复中央预算内投资项目（中央）</t>
  </si>
  <si>
    <t xml:space="preserve">     38.造林补助（中央）</t>
  </si>
  <si>
    <t xml:space="preserve">     39.生态保护支撑体系中央基建投资</t>
  </si>
  <si>
    <t xml:space="preserve">     40.产业化管理（省级）</t>
  </si>
  <si>
    <t xml:space="preserve">     41.白龙江流域森林火灾高风险综合治理项目</t>
  </si>
  <si>
    <t xml:space="preserve">     42.科技条件专项</t>
  </si>
  <si>
    <t xml:space="preserve">     43.迭山山脉森林高风险治理项目（中央）</t>
  </si>
  <si>
    <t xml:space="preserve">     44.甘肃省白龙江林区珍稀濒危树种保护和培育技术推广示范（中央）</t>
  </si>
  <si>
    <t xml:space="preserve">     45.白龙江林区云杉锈病研究（省级）</t>
  </si>
  <si>
    <t xml:space="preserve">     46.人工云杉林结构优化与功能恢复技术推广示范项目</t>
  </si>
  <si>
    <t xml:space="preserve">     47.黄河上游水源涵养区旗舰种紫果云杉种群保护与恢复技术研究</t>
  </si>
  <si>
    <t xml:space="preserve">     48.森林和草原防火项目</t>
  </si>
  <si>
    <t xml:space="preserve">     49.2021年湿地保护修复项目（省级）</t>
  </si>
  <si>
    <r>
      <rPr>
        <b/>
        <sz val="20"/>
        <color rgb="FF000000"/>
        <rFont val="宋体"/>
        <charset val="134"/>
      </rPr>
      <t>2022年</t>
    </r>
    <r>
      <rPr>
        <b/>
        <u/>
        <sz val="20"/>
        <color rgb="FF000000"/>
        <rFont val="宋体"/>
        <charset val="134"/>
      </rPr>
      <t xml:space="preserve"> 甘肃省白龙江林业保护中心 </t>
    </r>
    <r>
      <rPr>
        <b/>
        <sz val="20"/>
        <color rgb="FF000000"/>
        <rFont val="宋体"/>
        <charset val="134"/>
      </rPr>
      <t>部门（单位）整体支出绩效自评表</t>
    </r>
  </si>
  <si>
    <t>部门（单位）名称</t>
  </si>
  <si>
    <t>甘肃省白龙江林业保护中心</t>
  </si>
  <si>
    <t>部门（单位）整体支出
（万元）</t>
  </si>
  <si>
    <t>年初预算数</t>
  </si>
  <si>
    <t>全年预算数（A）</t>
  </si>
  <si>
    <t>实际支出数（B）</t>
  </si>
  <si>
    <t>执行率（B/A）</t>
  </si>
  <si>
    <t>分值</t>
  </si>
  <si>
    <t>得分</t>
  </si>
  <si>
    <t xml:space="preserve">  全年支出</t>
  </si>
  <si>
    <t xml:space="preserve">    其中：基本支出</t>
  </si>
  <si>
    <t xml:space="preserve">          项目支出</t>
  </si>
  <si>
    <t>年度总体绩效目标完成情况</t>
  </si>
  <si>
    <t>预期目标</t>
  </si>
  <si>
    <t>目标实际完成情况</t>
  </si>
  <si>
    <t>基本支出绩效目标：工资福利性支出、公用经费支出、社会保障缴费、保障单位正常工作运转，严格控制三公经费支出。</t>
  </si>
  <si>
    <t>目标1完成情况：基本支出绩效目标完成</t>
  </si>
  <si>
    <t>项目支出绩效目标：完成项目实施及资金支付（项目详细情况见附表）</t>
  </si>
  <si>
    <r>
      <rPr>
        <sz val="10.5"/>
        <color rgb="FF000000"/>
        <rFont val="宋体"/>
        <charset val="134"/>
      </rPr>
      <t>目标2完成情况：项目完成及资金支出率</t>
    </r>
    <r>
      <rPr>
        <sz val="10.5"/>
        <rFont val="宋体"/>
        <charset val="134"/>
      </rPr>
      <t xml:space="preserve">     </t>
    </r>
    <r>
      <rPr>
        <sz val="10.5"/>
        <color rgb="FF000000"/>
        <rFont val="宋体"/>
        <charset val="134"/>
      </rPr>
      <t>（项目执行情况见附表）</t>
    </r>
  </si>
  <si>
    <t>年度绩效指标完成情况</t>
  </si>
  <si>
    <t>一级指标</t>
  </si>
  <si>
    <t>二级指标</t>
  </si>
  <si>
    <t>三级指标</t>
  </si>
  <si>
    <t>年度指标值</t>
  </si>
  <si>
    <t>实际完成值</t>
  </si>
  <si>
    <t>偏差原因分析及改进措施</t>
  </si>
  <si>
    <t>部门管理</t>
  </si>
  <si>
    <t>资金投入</t>
  </si>
  <si>
    <t>基本支出预算执行率</t>
  </si>
  <si>
    <t>项目支出预算执行率</t>
  </si>
  <si>
    <t>存在资金下达较晚和多年度实施项目</t>
  </si>
  <si>
    <t>“三公经费”控制率</t>
  </si>
  <si>
    <t>结转结余变动率</t>
  </si>
  <si>
    <t>财务管理</t>
  </si>
  <si>
    <t>财务管理制度健全性</t>
  </si>
  <si>
    <t>健全（100%）</t>
  </si>
  <si>
    <t>正在修订完善相关财务管理制度</t>
  </si>
  <si>
    <t>资金使用规范性</t>
  </si>
  <si>
    <t>规范（100%）</t>
  </si>
  <si>
    <t>采购管理</t>
  </si>
  <si>
    <t>政府采购规范性</t>
  </si>
  <si>
    <t>资产管理</t>
  </si>
  <si>
    <t>资产管理规范性</t>
  </si>
  <si>
    <t>人员管理</t>
  </si>
  <si>
    <t>在职人员控制率</t>
  </si>
  <si>
    <t>≥95%</t>
  </si>
  <si>
    <t>重点工作管理</t>
  </si>
  <si>
    <t>重点工作管理制度健全性</t>
  </si>
  <si>
    <t>履职效果</t>
  </si>
  <si>
    <t>部门履职目标</t>
  </si>
  <si>
    <t>产出数量指标</t>
  </si>
  <si>
    <t>产出质量指标</t>
  </si>
  <si>
    <t>规范</t>
  </si>
  <si>
    <t>产出时效指标</t>
  </si>
  <si>
    <t>及时（是/否）</t>
  </si>
  <si>
    <t>及时</t>
  </si>
  <si>
    <t>产出成本指标</t>
  </si>
  <si>
    <t>成本控制严格（是/否）</t>
  </si>
  <si>
    <t>是</t>
  </si>
  <si>
    <t>部门效果目标</t>
  </si>
  <si>
    <t>经济效益指标</t>
  </si>
  <si>
    <t>经济效益良好   （是/否）</t>
  </si>
  <si>
    <t>社会效益指标</t>
  </si>
  <si>
    <t>显著</t>
  </si>
  <si>
    <t>生态效益指标</t>
  </si>
  <si>
    <t>生态环境改善明显   （是/否）</t>
  </si>
  <si>
    <t>社会影响</t>
  </si>
  <si>
    <t>单位获奖情况</t>
  </si>
  <si>
    <t>≥0</t>
  </si>
  <si>
    <t>违法违纪情况</t>
  </si>
  <si>
    <t>≤0</t>
  </si>
  <si>
    <t>能力建设</t>
  </si>
  <si>
    <t>长效管理</t>
  </si>
  <si>
    <t>中期规划建设完备程度</t>
  </si>
  <si>
    <t>完备（是/否）</t>
  </si>
  <si>
    <t>组织建设</t>
  </si>
  <si>
    <t>党建工作开展规律性</t>
  </si>
  <si>
    <t>规律（是/否）</t>
  </si>
  <si>
    <t>信息化建设情况</t>
  </si>
  <si>
    <t>信息化管理覆盖率</t>
  </si>
  <si>
    <t>完全覆盖（100%）</t>
  </si>
  <si>
    <t>各别偏远管护区域信息化建设正在建设</t>
  </si>
  <si>
    <t>人力资源建设</t>
  </si>
  <si>
    <t>人员培训机制完备性</t>
  </si>
  <si>
    <t>档案管理</t>
  </si>
  <si>
    <t>档案管理完备性</t>
  </si>
  <si>
    <t>服务对象满意度</t>
  </si>
  <si>
    <t>服务对象1的满意度</t>
  </si>
  <si>
    <t>职工满意度</t>
  </si>
  <si>
    <t>服务对象2的满意度</t>
  </si>
  <si>
    <t>社会满意度</t>
  </si>
  <si>
    <t>≥80%</t>
  </si>
  <si>
    <t>合    计</t>
  </si>
  <si>
    <t>其他需要说明的问题：请在此处简要说明中央和省委巡视、各级审计和财政监督中发现的问题及其所涉及的金额，如没有填无。</t>
  </si>
  <si>
    <t>注： 1.部门（单位）整体支出绩效自评采取打分评价形式，满分为100分，各部门可根据指标的重要程度自主确定各项二、三级指标的权重分值，各项指标得分加总得出该项目绩效自评的总分（中央和省委巡视、各级审计和财政监督中发现问题的酌情扣分），各项指标得分最高不能超过该指标分值上限，原则上一级指标分值统一设置为：预算执行率10分、部门管理指标20分、履职效果指标50分、能力建设指标10分、服务对象满意度指标10分，二、三级指标权重分值由各部门根据指标重要程度、项目实施阶段等因素综合确定。</t>
  </si>
  <si>
    <t xml:space="preserve">     2.部门整体支出绩效自评结果，应根据部门本级和所属单位整体支出自评情况分析汇总形成，对于定量指标，绝对值直接累加计算，相对值按照资金额度加权平均计算；定性指标根据指标完成情况分为：全部或基本达成预期指标、部分达成预期指标并具有一定效果、未达成预期指标且效果较差三档，分别按照100%-80%（含）、80%-60%（含）、60%-0%合理填写完成比例，汇总时以资金额度为权重，对分值加权平均计算。</t>
  </si>
  <si>
    <t>2022年度基本支出预算执行情况表（万元）</t>
  </si>
  <si>
    <t>序号</t>
  </si>
  <si>
    <t>单位名称</t>
  </si>
  <si>
    <t>预算数</t>
  </si>
  <si>
    <t>支出数</t>
  </si>
  <si>
    <t>预算执行率</t>
  </si>
  <si>
    <t>保护中心机关</t>
  </si>
  <si>
    <t>白龙江林业职工宣教中心</t>
  </si>
  <si>
    <t>白龙江林业中学</t>
  </si>
  <si>
    <t>白龙江林业科学研究所</t>
  </si>
  <si>
    <t>白龙江林业中心医院</t>
  </si>
  <si>
    <t>白龙江林业信息化中心</t>
  </si>
  <si>
    <t>洮河生态建设管护中心</t>
  </si>
  <si>
    <t>迭部生态建设管护中心</t>
  </si>
  <si>
    <t>阿夏自然保护区管护中心</t>
  </si>
  <si>
    <t>南华生态建设管护中心</t>
  </si>
  <si>
    <t>北山生态建设管护中心</t>
  </si>
  <si>
    <t>插岗梁自然保护区管护中心</t>
  </si>
  <si>
    <t>博峪河自然保护区管护中心</t>
  </si>
  <si>
    <t>白龙江林业调查规划院</t>
  </si>
  <si>
    <t>白龙江林业保护中心林检站</t>
  </si>
  <si>
    <t>合计</t>
  </si>
  <si>
    <t>2022年度省级部门预算支出项目绩效自评结果汇总表</t>
  </si>
  <si>
    <t>项目名称</t>
  </si>
  <si>
    <t>主管部门</t>
  </si>
  <si>
    <t>项目资金（万元）</t>
  </si>
  <si>
    <t>自评得分</t>
  </si>
  <si>
    <t>备注1（以前年度结转资金）</t>
  </si>
  <si>
    <t>备注2（2022年年底结转资金）</t>
  </si>
  <si>
    <t>全年执行数（B）</t>
  </si>
  <si>
    <t>执行率
（B/A）</t>
  </si>
  <si>
    <t>小计</t>
  </si>
  <si>
    <t>当年财政拨款</t>
  </si>
  <si>
    <t>上年结转资金</t>
  </si>
  <si>
    <t>其他资金</t>
  </si>
  <si>
    <t>天保工程资金（中央）——社会保险补助、政策性社会性支出</t>
  </si>
  <si>
    <t>甘肃省林业和草原局</t>
  </si>
  <si>
    <t>插岗梁年底结转0.04万元，机关年底结转52.3万元</t>
  </si>
  <si>
    <t>天保工程资金（省级）——社会保险补助</t>
  </si>
  <si>
    <t>森林资源管理（中央）</t>
  </si>
  <si>
    <t>插岗梁年底结转0.48万元，博峪河年底结转0.29万元</t>
  </si>
  <si>
    <t>森林生态效益补偿（中央）</t>
  </si>
  <si>
    <t>机关上年结转15万元</t>
  </si>
  <si>
    <t>林木良种补助（中央）</t>
  </si>
  <si>
    <t>森林抚育（中央）</t>
  </si>
  <si>
    <t>迭部上年结转97.1万元</t>
  </si>
  <si>
    <t>博峪河年底结转2.47万元</t>
  </si>
  <si>
    <t>林业有害生物防治（中央）</t>
  </si>
  <si>
    <t>阿夏上年结转29.05万元，机关上年结转3.99万元</t>
  </si>
  <si>
    <t>林检站年底结转6.35万元</t>
  </si>
  <si>
    <t>林业有害生物防治（省级）</t>
  </si>
  <si>
    <t>林检站上年结转9.12万元</t>
  </si>
  <si>
    <t>森林防火（中央）</t>
  </si>
  <si>
    <t>森林防火（省级）</t>
  </si>
  <si>
    <t>国家重点野生动植物保护补助（中央）</t>
  </si>
  <si>
    <t>机关上年结转49.83万元</t>
  </si>
  <si>
    <t>机关年底结转1.3万元</t>
  </si>
  <si>
    <t>野生动植物资源及生物多样性保护资金（省级）</t>
  </si>
  <si>
    <t>机关上年结转6.05万元</t>
  </si>
  <si>
    <t>林业科技推广示范（中央）</t>
  </si>
  <si>
    <t>林科所年底结转39.01万元</t>
  </si>
  <si>
    <t>欠发达国有林场（中央）</t>
  </si>
  <si>
    <t>森林植被恢复费（省级）</t>
  </si>
  <si>
    <t>北山上年结转95万元，规划院上年结转171.62万元，洮河上年结转115.49万元，林科所上年结转30万元，机关上年结转250.27万元</t>
  </si>
  <si>
    <t>由于资金下达晚，项目无法按期实施，2022年资金未支出，2023年实施项目。</t>
  </si>
  <si>
    <t>草原生态修复治理（省级）</t>
  </si>
  <si>
    <t>插岗梁年底结转50万元，迭部年底结转50万元</t>
  </si>
  <si>
    <t>森林管护（省级）</t>
  </si>
  <si>
    <t>博峪河年底结转1.5万元</t>
  </si>
  <si>
    <t>林业草原科技创新（省级）</t>
  </si>
  <si>
    <t>林科所年底结转22.78万元</t>
  </si>
  <si>
    <t>禁种铲毒（省级）</t>
  </si>
  <si>
    <t>种质资源调查（省级）</t>
  </si>
  <si>
    <t>洮河年底结转18.34万元</t>
  </si>
  <si>
    <t>退耕还林工作经费（省级）</t>
  </si>
  <si>
    <t>林政执法（省级）</t>
  </si>
  <si>
    <t>火灾风险普查（省级）</t>
  </si>
  <si>
    <t>自然保护地建设（省级）</t>
  </si>
  <si>
    <t>阿夏上年结转190万元</t>
  </si>
  <si>
    <t>自然资源能力保护建设（省级）</t>
  </si>
  <si>
    <t>插岗梁上年结转115万元</t>
  </si>
  <si>
    <t>机关年底结转320万元</t>
  </si>
  <si>
    <t>事业机构——房租费返还收入（省级）</t>
  </si>
  <si>
    <t>机关上年结转28.79万元</t>
  </si>
  <si>
    <t>机关年底结转85.17万元</t>
  </si>
  <si>
    <t>办公用房租赁费</t>
  </si>
  <si>
    <t>林科所年底结转60万元</t>
  </si>
  <si>
    <t>林木林地补偿（省级）</t>
  </si>
  <si>
    <t>插岗梁上年结转36.75万元</t>
  </si>
  <si>
    <t>国有林场改革补助（省级）</t>
  </si>
  <si>
    <t>农业保险保费资金（中央）</t>
  </si>
  <si>
    <t>机关上年结转1.96万元</t>
  </si>
  <si>
    <t>机关年底结转60.36万元</t>
  </si>
  <si>
    <t>农业保险保费资金（省级）</t>
  </si>
  <si>
    <t>机关上年结转37.64万元</t>
  </si>
  <si>
    <t>机关年底结转80.96万元</t>
  </si>
  <si>
    <t>重大项目前期费（省级）</t>
  </si>
  <si>
    <t>机关年底结转28.8万元</t>
  </si>
  <si>
    <t>特殊及珍稀林木培育（中央）</t>
  </si>
  <si>
    <t>草原防火物资储备库建设（中央）</t>
  </si>
  <si>
    <t>机关上年结转1282万元</t>
  </si>
  <si>
    <t>机关年底共结转1795.68万元。2021年资金支出588.63万元，结转693.37万元；2022年资金支出296.69万元，结转1102.31万元</t>
  </si>
  <si>
    <t>秦岭西段水源涵养与生物多样性保护恢复项目（中央）</t>
  </si>
  <si>
    <t>机关年底结转674.35万元</t>
  </si>
  <si>
    <t>陇中地区生态保护修复和水土流失综合治理项目（中央）</t>
  </si>
  <si>
    <t>机关年底结转103.18万元</t>
  </si>
  <si>
    <t>重点区域生态保护和修复中央预算内投资项目（中央）</t>
  </si>
  <si>
    <t>北山上年结转5971.25万元，迭部上年结转384万元，南华上年结转130.04万元，洮河上年结转1506.64万元</t>
  </si>
  <si>
    <t>造林补助（中央）</t>
  </si>
  <si>
    <t>北山上年结转资金</t>
  </si>
  <si>
    <t>生态保护支撑体系中央基建投资</t>
  </si>
  <si>
    <t>插岗梁2021年结转25.13万元，2020年结转74.27万元</t>
  </si>
  <si>
    <t>产业化管理（省级）</t>
  </si>
  <si>
    <t>插岗梁上年结转70万元，南华上年结转130万元</t>
  </si>
  <si>
    <t>白龙江流域森林火灾高风险综合治理项目</t>
  </si>
  <si>
    <t>迭部上年结转136.82万元</t>
  </si>
  <si>
    <t>科技条件专项</t>
  </si>
  <si>
    <t>南华上年结转20万元</t>
  </si>
  <si>
    <t>南华年底结转8.45万元</t>
  </si>
  <si>
    <t>迭山山脉森林高风险治理项目（中央）</t>
  </si>
  <si>
    <t>洮河上年结转285.3万元</t>
  </si>
  <si>
    <t>甘肃省白龙江林区珍稀濒危树种保护和培育技术推广示范（中央）</t>
  </si>
  <si>
    <t>林科所上年结转77.47万元</t>
  </si>
  <si>
    <t>林科所年底结转28.7万元</t>
  </si>
  <si>
    <t>白龙江林区云杉锈病研究（省级）</t>
  </si>
  <si>
    <t>林科所上年结转32.99万元</t>
  </si>
  <si>
    <t>林科所年底结转14.56万元</t>
  </si>
  <si>
    <t>人工云杉林结构优化与功能恢复技术推广示范项目</t>
  </si>
  <si>
    <t>林科所上年结转17.26万元</t>
  </si>
  <si>
    <t>黄河上游水源涵养区旗舰种紫果云杉种群保护与恢复技术研究</t>
  </si>
  <si>
    <t>林科所上年结转11.86万元</t>
  </si>
  <si>
    <t>森林和草原防火项目</t>
  </si>
  <si>
    <t>林科所上年结转28.42万元</t>
  </si>
  <si>
    <t>2021年湿地保护修复项目（省级）</t>
  </si>
  <si>
    <t>机关上年结转18万元</t>
  </si>
  <si>
    <t>合 计</t>
  </si>
  <si>
    <r>
      <rPr>
        <b/>
        <sz val="16"/>
        <color theme="1"/>
        <rFont val="宋体"/>
        <charset val="134"/>
      </rPr>
      <t>2022年</t>
    </r>
    <r>
      <rPr>
        <b/>
        <u/>
        <sz val="16"/>
        <color theme="1"/>
        <rFont val="宋体"/>
        <charset val="134"/>
      </rPr>
      <t>甘肃省白龙江林业保护中心</t>
    </r>
    <r>
      <rPr>
        <b/>
        <sz val="16"/>
        <color theme="1"/>
        <rFont val="宋体"/>
        <charset val="134"/>
      </rPr>
      <t>部门预算项目支出绩效自评表（一）</t>
    </r>
  </si>
  <si>
    <t>实施单位</t>
  </si>
  <si>
    <t>全年预算数</t>
  </si>
  <si>
    <t>全年执行数</t>
  </si>
  <si>
    <t>执行率</t>
  </si>
  <si>
    <t>年度资金总额</t>
  </si>
  <si>
    <t>其中：当年财政拨款</t>
  </si>
  <si>
    <t xml:space="preserve">      上年结转资金</t>
  </si>
  <si>
    <t xml:space="preserve">  其他资金</t>
  </si>
  <si>
    <t>—</t>
  </si>
  <si>
    <t>年度总体目标</t>
  </si>
  <si>
    <t>实际完成情况</t>
  </si>
  <si>
    <t>预期目标综述：（1.）政策性社会性支出7968.71万元。通过森林资源管护工作实现森林资源从恢复性增长向质量提高转变，生态状况从逐步好转向进一步明显改善转变，工程区水土流失明显减少，生物多样性明显增加。（2.）社会保险补助8733.29万元。通过社会保险五险补助林区职工全覆盖，林区职工民生问题明显改善，社会保障全面提升，林区社会和谐稳定。</t>
  </si>
  <si>
    <t>实际完成情况综述：（1）森林资源管护工作进一步加强组织领导，强化责任落实，有力的推进管护工作顺利进展。天保工程政策性社会性支出资金大部分达到预期指标，插岗梁年底结转0.04万元，机关年底结转52.3万元。（2）社会保险五险补助林区职工全覆盖，社会保障全面提升，天保工程社会保险补助资金达到预期指标。</t>
  </si>
  <si>
    <t>绩效指标</t>
  </si>
  <si>
    <t>产出指标</t>
  </si>
  <si>
    <t>数量指标</t>
  </si>
  <si>
    <t>预算资金执行率</t>
  </si>
  <si>
    <t>插岗梁年底支出资金退回0.04万元，保护中心机关资金结转52.3万元</t>
  </si>
  <si>
    <t>参保人数</t>
  </si>
  <si>
    <t>国有公益林管护面积（万亩）</t>
  </si>
  <si>
    <t>质量指标</t>
  </si>
  <si>
    <t>管护任务当年完成率（%）</t>
  </si>
  <si>
    <t>时效指标</t>
  </si>
  <si>
    <t>管护任务完成及时性</t>
  </si>
  <si>
    <t>成本指标</t>
  </si>
  <si>
    <t>严格控制成本（是/否）</t>
  </si>
  <si>
    <t>效益指标</t>
  </si>
  <si>
    <t>带动当地经济发展显著（是/否）</t>
  </si>
  <si>
    <t>职工社会保险参保率（%）</t>
  </si>
  <si>
    <t>退休职工医疗保险参保率（%）</t>
  </si>
  <si>
    <t>职工收入水平增长明显（是/否）</t>
  </si>
  <si>
    <t>发挥生态恢复与保护作用显著</t>
  </si>
  <si>
    <t>可持续影响指标</t>
  </si>
  <si>
    <t>公益林推进林业可持续发展        （优、良、中、差）</t>
  </si>
  <si>
    <t>优良</t>
  </si>
  <si>
    <t>公益林管护维护林区稳定（是/否）</t>
  </si>
  <si>
    <t>促进林区经济社会可持续发展            （优、良、中、差）</t>
  </si>
  <si>
    <t>满意度指标</t>
  </si>
  <si>
    <t>服务对象满意度指标</t>
  </si>
  <si>
    <t>管护人员满意度（%）</t>
  </si>
  <si>
    <t>≥90%</t>
  </si>
  <si>
    <t>总分</t>
  </si>
  <si>
    <t>说明</t>
  </si>
  <si>
    <t>无</t>
  </si>
  <si>
    <t>注：1.其他资金包括中央补助、各级财政资金共同投入到同一项目的自有资金、社会资金等。</t>
  </si>
  <si>
    <t xml:space="preserve">    2.绩效自评采取打分评价形式，满分为100分，各部门可根据指标的重要程度自主确定各项三级指标的权重分值，各项指标得分加总得出该项目绩效自评的总分（中央和省委巡视、各级审计和财政监督中发现问题的酌情扣分），各项指标得分最高不能超过该指标分值上限，原则上一级指标分值统一设置为：产出指标50分、效益指标30分、满意度指标10分、预算资金执行率10分。如有特殊情况，除预算资金执行率外，其他指标权重可作适当调整，但总分应为100分。</t>
  </si>
  <si>
    <t xml:space="preserve">    3.本表资金使用单位按具体项目填报，主管部门按二级项目汇总绩效目标，对于定量指标，绝对值直接累加计算，相对值按照资金额度加权平均计算；定性指标根据指标完成情况分为：全部或基本达成预期指标、部分达成预期指标并具有一定效果、未达成预期指标且效果较差三档，分别按照100%-80%（含）、80%-60%（含）、60%-0%合理填写完成比例。</t>
  </si>
  <si>
    <r>
      <rPr>
        <b/>
        <sz val="16"/>
        <color theme="1"/>
        <rFont val="宋体"/>
        <charset val="134"/>
      </rPr>
      <t>2022年</t>
    </r>
    <r>
      <rPr>
        <b/>
        <u/>
        <sz val="16"/>
        <color theme="1"/>
        <rFont val="宋体"/>
        <charset val="134"/>
      </rPr>
      <t>甘肃省白龙江林业保护中心</t>
    </r>
    <r>
      <rPr>
        <b/>
        <sz val="16"/>
        <color theme="1"/>
        <rFont val="宋体"/>
        <charset val="134"/>
      </rPr>
      <t>部门预算项目支出绩效自评表（二）</t>
    </r>
  </si>
  <si>
    <t>预期目标综述：社会保险补助655万元。通过社会保险五险补助林区职工全覆盖，林区职工民生问题明显改善，社会保障全面提升，林区社会和谐稳定。</t>
  </si>
  <si>
    <t>实际完成情况综述：社会保险五险补助林区职工全覆盖，社会保障全面提升，天保工程社会保险补助资金达到预期指标。</t>
  </si>
  <si>
    <r>
      <rPr>
        <b/>
        <sz val="16"/>
        <color theme="1"/>
        <rFont val="宋体"/>
        <charset val="134"/>
      </rPr>
      <t>2022年</t>
    </r>
    <r>
      <rPr>
        <b/>
        <u/>
        <sz val="16"/>
        <color theme="1"/>
        <rFont val="宋体"/>
        <charset val="134"/>
      </rPr>
      <t>甘肃省白龙江林业保护中心</t>
    </r>
    <r>
      <rPr>
        <b/>
        <sz val="16"/>
        <color theme="1"/>
        <rFont val="宋体"/>
        <charset val="134"/>
      </rPr>
      <t>部门预算项目支出绩效自评表（三）</t>
    </r>
  </si>
  <si>
    <t>预期目标综述：森林资源管理资金6125万元。通过落实森林资源管护责任，开展森林资源保护，进一步提高森林质量，保护生物多样性；2.促进林区经济发展，带动林下产业开发，改善林区经济环境，提高职工收入。</t>
  </si>
  <si>
    <t>实际完成情况综述：项目实施任务全面完成，插岗梁、博峪河年底支出资金退回，导致资金结转。</t>
  </si>
  <si>
    <t>插岗梁、博峪河年底支出资金退回</t>
  </si>
  <si>
    <t>补偿面积（万亩）</t>
  </si>
  <si>
    <r>
      <rPr>
        <b/>
        <sz val="16"/>
        <color theme="1"/>
        <rFont val="宋体"/>
        <charset val="134"/>
      </rPr>
      <t>2022年</t>
    </r>
    <r>
      <rPr>
        <b/>
        <u/>
        <sz val="16"/>
        <color theme="1"/>
        <rFont val="宋体"/>
        <charset val="134"/>
      </rPr>
      <t>甘肃省白龙江林业保护中心</t>
    </r>
    <r>
      <rPr>
        <b/>
        <sz val="16"/>
        <color theme="1"/>
        <rFont val="宋体"/>
        <charset val="134"/>
      </rPr>
      <t>部门预算项目支出绩效自评表（四）</t>
    </r>
  </si>
  <si>
    <t>预期目标综述：（1）森林生态效益补偿（国有林）总面积322万亩，下达资金3221万元。（2）森林生态效益补偿（集体林）总面积0.1万亩，下达资金1万元。（3）将列入2022年中央森林生态效益补偿范围的国家级公益林落实到林班小班，确保中央森林生态效益补偿基金落到实处，国家级公益林资源将得到有效保护。（4）保护中心机关上年结转15万元，为检查验收费。</t>
  </si>
  <si>
    <t>实际完成情况综述：项目实施任务全面完成。</t>
  </si>
  <si>
    <t>补偿总面积（万亩）</t>
  </si>
  <si>
    <r>
      <rPr>
        <b/>
        <sz val="16"/>
        <color theme="1"/>
        <rFont val="宋体"/>
        <charset val="134"/>
      </rPr>
      <t>2022年</t>
    </r>
    <r>
      <rPr>
        <b/>
        <u/>
        <sz val="16"/>
        <color theme="1"/>
        <rFont val="宋体"/>
        <charset val="134"/>
      </rPr>
      <t>甘肃省白龙江林业保护中心</t>
    </r>
    <r>
      <rPr>
        <b/>
        <sz val="16"/>
        <color theme="1"/>
        <rFont val="宋体"/>
        <charset val="134"/>
      </rPr>
      <t>部门预算项目支出绩效自评表（五）</t>
    </r>
  </si>
  <si>
    <t>预期目标综述：（1）林木良种苗木培育675万株，下达资金155万元。其中：洮河培育100万株，下达资金40万元；北山培育150万株，下达资金30万元；南华培育150万株，下达资金30万元；迭部培育125万株，下达资金25万元；博峪河培育100万株，下达资金20万元；林检站培育50万株，下达资金10万元。（2）通过项目资金投入，培育适于当地自然环境的优良乡土树种，以林场为单位，建成一处乡土树种选育示范基地，推广林木育苗良种化，使育苗工作中良种使用率75%以上。</t>
  </si>
  <si>
    <t>林木良种苗木培育（万株）</t>
  </si>
  <si>
    <t>林木良种苗木培育合格率（%）</t>
  </si>
  <si>
    <t>≥75%</t>
  </si>
  <si>
    <t>项目任务完成及时性</t>
  </si>
  <si>
    <r>
      <rPr>
        <b/>
        <sz val="16"/>
        <color theme="1"/>
        <rFont val="宋体"/>
        <charset val="134"/>
      </rPr>
      <t>2022年</t>
    </r>
    <r>
      <rPr>
        <b/>
        <u/>
        <sz val="16"/>
        <color theme="1"/>
        <rFont val="宋体"/>
        <charset val="134"/>
      </rPr>
      <t>甘肃省白龙江林业保护中心</t>
    </r>
    <r>
      <rPr>
        <b/>
        <sz val="16"/>
        <color theme="1"/>
        <rFont val="宋体"/>
        <charset val="134"/>
      </rPr>
      <t>部门预算项目支出绩效自评表（六）</t>
    </r>
  </si>
  <si>
    <t>预期目标综述：（1）森林抚育17.5万亩，下达资金3500万元。其中：洮河4.5万亩，下达资金900万元；迭部5万亩，下达资金1000万元；插岗梁3.5万亩，下达资金700万元；博峪河4.5万亩，下达资金900万元。（2）通过森林抚育作业，能够调整树种组成与林分密度，平衡土壤养分与水分循环，改善林木生长发育的生态条件，缩短森林培育周期，提高木材质量和工艺价值，发挥森林多种功能。清理林区枯死木或严重病虫害的林木，改善林内卫生状况，增强森林抵抗火灾和病虫害的能力，保留木创造适宜的生长空间，使林木质量显著提高，加快林木生长，改善林区环境，提高森林的生态效益。</t>
  </si>
  <si>
    <t>实际完成情况综述：项目实施任务全面完成，达到预期效果。</t>
  </si>
  <si>
    <r>
      <rPr>
        <b/>
        <sz val="16"/>
        <color theme="1"/>
        <rFont val="宋体"/>
        <charset val="134"/>
      </rPr>
      <t>2022年</t>
    </r>
    <r>
      <rPr>
        <b/>
        <u/>
        <sz val="16"/>
        <color theme="1"/>
        <rFont val="宋体"/>
        <charset val="134"/>
      </rPr>
      <t>甘肃省白龙江林业保护中心</t>
    </r>
    <r>
      <rPr>
        <b/>
        <sz val="16"/>
        <color theme="1"/>
        <rFont val="宋体"/>
        <charset val="134"/>
      </rPr>
      <t>部门预算项目支出绩效自评表（七）</t>
    </r>
  </si>
  <si>
    <t xml:space="preserve">（1）松材线虫病等监测、普查，有害生物防治0.8万元，下达资金80万元。（洮河0.1万亩，资金10万元；迭部0.2万亩，资金20万元；插岗梁0.3万亩，资金30万元；博峪河0.1万亩，资金10万元；阿夏各0.1万亩，资金10万元）（2）下达林检站开展松材线虫病等有害生物监测调查、检疫检验及培训20万元。（3）阿夏上年结转29.05万元，机关上年结转3.99万元（4）通过项目实施，遏制林业有害生物继续扩展蔓延的趋势，努力降低灾害面积，总结出适合本林区林业有害生物防治的技术措施，培养一批森防技术骨干。
</t>
  </si>
  <si>
    <t>（1）受疫情影响，截至2022年12月底，林检站未全面完成。（2）全年圆满完成防治任务，防治“四率”指标达到要求，遏制林业有害生物继续扩展蔓延的趋势，努力降低灾害面积，总结出适合本林区林业有害生物防治的技术措施，培养一批森防技术骨干；增加林区职工和当地群众的就业机会，提高其经济收入和生活水平；大力改善生态环境，减少泥石流等自然灾害，保证职工群众的生产生活安全。</t>
  </si>
  <si>
    <t>总预算执行率</t>
  </si>
  <si>
    <t>林业有害生物测报准确率</t>
  </si>
  <si>
    <t>&gt;88%</t>
  </si>
  <si>
    <t>88%</t>
  </si>
  <si>
    <t>林业有害生物无公害防治率</t>
  </si>
  <si>
    <t>≧95%</t>
  </si>
  <si>
    <t>培训次数</t>
  </si>
  <si>
    <t>≧1次</t>
  </si>
  <si>
    <t>1次</t>
  </si>
  <si>
    <t>资金到位率（%）</t>
  </si>
  <si>
    <t>=100%</t>
  </si>
  <si>
    <t>100%</t>
  </si>
  <si>
    <t>项目总完成率</t>
  </si>
  <si>
    <t>受疫情影响，林检站未完成检查验收</t>
  </si>
  <si>
    <t>&gt;=80%</t>
  </si>
  <si>
    <t>林业有害生物成灾率</t>
  </si>
  <si>
    <t>≤4‰</t>
  </si>
  <si>
    <t>林业有害生物防治档案完整率</t>
  </si>
  <si>
    <t>林业有害生物防治及培训完成及时性</t>
  </si>
  <si>
    <t>成本控制在预算内</t>
  </si>
  <si>
    <t>促进经济效益增长</t>
  </si>
  <si>
    <t>有效</t>
  </si>
  <si>
    <t>对经济发展的促进作用</t>
  </si>
  <si>
    <t>明显</t>
  </si>
  <si>
    <t>实施林业有害生物防治重大意义知晓率</t>
  </si>
  <si>
    <t>为林区和谐创造良好的社会环境</t>
  </si>
  <si>
    <t>健全</t>
  </si>
  <si>
    <t>有责投诉发生数</t>
  </si>
  <si>
    <t>0</t>
  </si>
  <si>
    <t>林地和绿地面积增减</t>
  </si>
  <si>
    <t>增加</t>
  </si>
  <si>
    <t>改善林区和谐创造良好的社会环境</t>
  </si>
  <si>
    <t>林区职工群众满意度</t>
  </si>
  <si>
    <t>≥85%</t>
  </si>
  <si>
    <t>请在此处简要说明中央和省委巡视、各级审计和财政监督中发现的问题及其所涉及的金额，如没有填无。</t>
  </si>
  <si>
    <r>
      <rPr>
        <b/>
        <sz val="16"/>
        <color theme="1"/>
        <rFont val="宋体"/>
        <charset val="134"/>
      </rPr>
      <t>2022年</t>
    </r>
    <r>
      <rPr>
        <b/>
        <u/>
        <sz val="16"/>
        <color theme="1"/>
        <rFont val="宋体"/>
        <charset val="134"/>
      </rPr>
      <t>甘肃省白龙江林业保护中心</t>
    </r>
    <r>
      <rPr>
        <b/>
        <sz val="16"/>
        <color theme="1"/>
        <rFont val="宋体"/>
        <charset val="134"/>
      </rPr>
      <t>部门预算项目支出绩效自评表（八）</t>
    </r>
  </si>
  <si>
    <t xml:space="preserve">（1）下达林检站松材线虫病等监测调查、检测试剂和防治工作费10万元（2）下达松材线虫病等监测调查、检验鉴定和防治工作费45万元（迭部10万元，插岗梁25万元，洮河10万元）。（3）通过项目实施，遏制林业有害生物继续扩展蔓延的趋势，努力降低灾害面积，总结出适合本林区林业有害生物防治的技术措施，培养一批森防技术骨干。
</t>
  </si>
  <si>
    <t>全年圆满完成防治任务，防治“四率”指标达到要求，遏制林业有害生物继续扩展蔓延的趋势，努力降低灾害面积，总结出适合本林区林业有害生物防治的技术措施，培养一批森防技术骨干；增加林区职工和当地群众的就业机会，提高其经济收入和生活水平；大力改善生态环境，减少泥石流等自然灾害，保证职工群众的生产生活安全。</t>
  </si>
  <si>
    <r>
      <rPr>
        <b/>
        <sz val="16"/>
        <color theme="1"/>
        <rFont val="宋体"/>
        <charset val="134"/>
      </rPr>
      <t>2022年</t>
    </r>
    <r>
      <rPr>
        <b/>
        <u/>
        <sz val="16"/>
        <color theme="1"/>
        <rFont val="宋体"/>
        <charset val="134"/>
      </rPr>
      <t>甘肃省白龙江林业保护中心</t>
    </r>
    <r>
      <rPr>
        <b/>
        <sz val="16"/>
        <color theme="1"/>
        <rFont val="宋体"/>
        <charset val="134"/>
      </rPr>
      <t>部门预算项目支出绩效自评表（九）</t>
    </r>
  </si>
  <si>
    <t>1.中央下达资金40万元（插岗梁20万元、博峪河20万元，用于购置必要的防火物资，开展宣传培训工作）。2.通过项目的实施，可以使林区专业森林消防队伍和护林防火队伍的战斗装备得到进一步改善，防扑为机具得到进一步充实，扩大护林防火宣传力度，进一步提高林区群众护林防火意识，使林区能够很好的保护好森林资源。实现面积、蓄积“双增长”，改善林区的生态环境，使生态经济、社会三大效益协调发展，为长江中下游、黄河下游的人民造福祉。</t>
  </si>
  <si>
    <t>实际目标完成情况综述：通过2022年森林防火项目的建设，使得林区森林防火宣传能力、扑救装备能力不断完善，使林区森林防火从预警检测、宣传教育等预防措施，到扑救指挥、扑救保障等控制能力等各方面防控能力得到了提升，不断增强了火险预警监测的准确性、火情报告处置的及时性和火灾扑救指挥的科学性、预防、扑救、保障三管齐下，确保了林区人民群众生命财产安全和森林资源安全，保护和不断扩大了林区生态文明建设成果，促进了林区经济建设和森林资源的可续发展。</t>
  </si>
  <si>
    <t>资金到位率</t>
  </si>
  <si>
    <t>组织应急演练及时率</t>
  </si>
  <si>
    <t>应急扑救物资完备量（%）</t>
  </si>
  <si>
    <t>林区资源保护率（%）</t>
  </si>
  <si>
    <t>森林火灾受害率（%）</t>
  </si>
  <si>
    <t>≤0.09%</t>
  </si>
  <si>
    <t>≤0.05%</t>
  </si>
  <si>
    <t>护林防火宣传率（%）</t>
  </si>
  <si>
    <t>是否编制专项资金实施方案</t>
  </si>
  <si>
    <t>是否及时开展护林防火项目</t>
  </si>
  <si>
    <t>林业资源保护与发展项目完成及时性</t>
  </si>
  <si>
    <t>低成本高效率扑救火灾（是/否）</t>
  </si>
  <si>
    <t>提高扑救能力挽回经济损失（%）</t>
  </si>
  <si>
    <t>间接保障了林区居民生命财产安全</t>
  </si>
  <si>
    <t>创造林区良好社会环境</t>
  </si>
  <si>
    <t>林区森林火灾改善减少</t>
  </si>
  <si>
    <t>火灾扑救能力明显提高</t>
  </si>
  <si>
    <t>群众护林防火意识明显提高</t>
  </si>
  <si>
    <t>公益林保障经济可持续发展</t>
  </si>
  <si>
    <t>护林防火人员满意度（%）</t>
  </si>
  <si>
    <t>当地群众满意度（%）</t>
  </si>
  <si>
    <r>
      <rPr>
        <b/>
        <sz val="16"/>
        <color theme="1"/>
        <rFont val="宋体"/>
        <charset val="134"/>
      </rPr>
      <t>2022年</t>
    </r>
    <r>
      <rPr>
        <b/>
        <u/>
        <sz val="16"/>
        <color theme="1"/>
        <rFont val="宋体"/>
        <charset val="134"/>
      </rPr>
      <t>甘肃省白龙江林业保护中心</t>
    </r>
    <r>
      <rPr>
        <b/>
        <sz val="16"/>
        <color theme="1"/>
        <rFont val="宋体"/>
        <charset val="134"/>
      </rPr>
      <t>部门预算项目支出绩效自评表（十）</t>
    </r>
  </si>
  <si>
    <t>森林防火（中央、省级）</t>
  </si>
  <si>
    <t>1.省级下达资金150万元（机关20万元，迭部20万元，洮河20万元，博峪河20万元，兰州北山20万元，南华10万元，插岗梁20万元，阿夏20万元）。2.通过项目的实施，可以使林区专业森林消防队伍和护林防火队伍的战斗装备得到进一步改善，防扑为机具得到进一步充实，扩大护林防火宣传力度，进一步提高林区群众护林防火意识，使林区能够很好的保护好森林资源。实现面积、蓄积“双增长”，改善林区的生态环境，使生态经济、社会三大效益协调发展，为长江中下游、黄河下游的人民造福祉。</t>
  </si>
  <si>
    <t>项目数量</t>
  </si>
  <si>
    <r>
      <rPr>
        <b/>
        <sz val="16"/>
        <color theme="1"/>
        <rFont val="宋体"/>
        <charset val="134"/>
      </rPr>
      <t>2022年</t>
    </r>
    <r>
      <rPr>
        <b/>
        <u/>
        <sz val="16"/>
        <color theme="1"/>
        <rFont val="宋体"/>
        <charset val="134"/>
      </rPr>
      <t>甘肃省白龙江林业保护中心</t>
    </r>
    <r>
      <rPr>
        <b/>
        <sz val="16"/>
        <color theme="1"/>
        <rFont val="宋体"/>
        <charset val="134"/>
      </rPr>
      <t>部门预算项目支出绩效自评表（十一）</t>
    </r>
  </si>
  <si>
    <t>省林草局</t>
  </si>
  <si>
    <t>1.保护中心机关200万元，委托中标单位搭建白龙江林业保护中心野生动植物保护监测系统（一期）。2.博峪河100万元，开展野生动植物资源调查监测保护。3.阿夏100万元，开展绿尾虹雉栖息地分布状况调查监测保护。4.机关上年度结转49.83万元，委托白龙江林业调查规划院对阿夏和插岗梁省级自然保护区野生植物资源进行调查。</t>
  </si>
  <si>
    <t>完成项目实施任务，并通过初验。</t>
  </si>
  <si>
    <t>野生动植物保护监测系统</t>
  </si>
  <si>
    <t>1个</t>
  </si>
  <si>
    <t>机关结转1.3万元</t>
  </si>
  <si>
    <t>野生动植物保护</t>
  </si>
  <si>
    <t>有效保护</t>
  </si>
  <si>
    <t>设施设备合格率</t>
  </si>
  <si>
    <t>95%以上</t>
  </si>
  <si>
    <t>资金拨付及时性</t>
  </si>
  <si>
    <t>项目实施及时性</t>
  </si>
  <si>
    <t>硬件设施</t>
  </si>
  <si>
    <t>控制在预算内</t>
  </si>
  <si>
    <t>软件设计成本</t>
  </si>
  <si>
    <t>专家评审、招标代理、监理费</t>
  </si>
  <si>
    <t>林业经济增长率</t>
  </si>
  <si>
    <t>野生植物保护社会认知度</t>
  </si>
  <si>
    <t>进一步提高</t>
  </si>
  <si>
    <t>森林生态系统生态效益发挥</t>
  </si>
  <si>
    <t>人与动植物和谐共处</t>
  </si>
  <si>
    <t>长效管理机制</t>
  </si>
  <si>
    <t>林区职工满意度</t>
  </si>
  <si>
    <t>90%以上</t>
  </si>
  <si>
    <r>
      <rPr>
        <b/>
        <sz val="16"/>
        <color theme="1"/>
        <rFont val="宋体"/>
        <charset val="134"/>
      </rPr>
      <t>2022年</t>
    </r>
    <r>
      <rPr>
        <b/>
        <u/>
        <sz val="16"/>
        <color theme="1"/>
        <rFont val="宋体"/>
        <charset val="134"/>
      </rPr>
      <t>甘肃省白龙江林业保护中心</t>
    </r>
    <r>
      <rPr>
        <b/>
        <sz val="16"/>
        <color theme="1"/>
        <rFont val="宋体"/>
        <charset val="134"/>
      </rPr>
      <t>部门预算项目支出绩效自评表（十二）</t>
    </r>
  </si>
  <si>
    <t>野生动植物资源及生物多样性保护（省级）</t>
  </si>
  <si>
    <t>1.下达阿夏20万元，调查野猪种群空间分布情况、危害现状、编写调查报告等。2.下达博峪河20万元，调查保护区内小熊猫种群数量。3.机关上年结转6.05万元，开展野生动物巡护、投食、救助；野生动植物保护法律法规、政策宣传。 4.通过该项目的实施，掌握保护区内野生动物的分布和种类，同时提高了调查人员的工作技能，加强宣传力度，增强公众法制意识，最终趋于生态平衡。</t>
  </si>
  <si>
    <t>已按照上级批复的实施方案完成</t>
  </si>
  <si>
    <t>印制宣传材料</t>
  </si>
  <si>
    <t>350册</t>
  </si>
  <si>
    <t>重点物种调查</t>
  </si>
  <si>
    <t>2项</t>
  </si>
  <si>
    <t>当期任务完成率</t>
  </si>
  <si>
    <t>成本控制情况</t>
  </si>
  <si>
    <t>定额标准内</t>
  </si>
  <si>
    <t>林副产品</t>
  </si>
  <si>
    <t>增多</t>
  </si>
  <si>
    <t>辖区群众对保护认知程度提升</t>
  </si>
  <si>
    <t>提高</t>
  </si>
  <si>
    <t>生物多样性增长</t>
  </si>
  <si>
    <t>增长</t>
  </si>
  <si>
    <t>林区职工、周边群众满意度</t>
  </si>
  <si>
    <r>
      <rPr>
        <b/>
        <sz val="16"/>
        <color theme="1"/>
        <rFont val="宋体"/>
        <charset val="134"/>
      </rPr>
      <t>2022年</t>
    </r>
    <r>
      <rPr>
        <b/>
        <u/>
        <sz val="16"/>
        <color theme="1"/>
        <rFont val="宋体"/>
        <charset val="134"/>
      </rPr>
      <t>甘肃省白龙江林业保护中心</t>
    </r>
    <r>
      <rPr>
        <b/>
        <sz val="16"/>
        <color theme="1"/>
        <rFont val="宋体"/>
        <charset val="134"/>
      </rPr>
      <t>部门预算项目支出绩效自评表（十三）</t>
    </r>
  </si>
  <si>
    <t>大果青杄繁育技术推广示范项目（中央）</t>
  </si>
  <si>
    <t>下达林科所50万元，进行外业调查，编写实施方案，落实项目实施任务、地点，收集大果青杄种子，并进行处理。</t>
  </si>
  <si>
    <t>完成了外业调查，实施方案编写，落实了项目实施任务、地点。收集了大果青杄种子，种子处理尚未全部完成。</t>
  </si>
  <si>
    <t>大果青杄繁育大棚</t>
  </si>
  <si>
    <t>1座</t>
  </si>
  <si>
    <t>种子处理尚未全部完成</t>
  </si>
  <si>
    <t>当期项目完成情况</t>
  </si>
  <si>
    <t>按期完成</t>
  </si>
  <si>
    <t>指标1：实施方案</t>
  </si>
  <si>
    <t>完成实施方案</t>
  </si>
  <si>
    <t>指标2：实施任务、地点</t>
  </si>
  <si>
    <t>落实项目实施任务、地点</t>
  </si>
  <si>
    <t>预算内</t>
  </si>
  <si>
    <t>指标1：</t>
  </si>
  <si>
    <t>指标2：</t>
  </si>
  <si>
    <t>……</t>
  </si>
  <si>
    <t>指标1：种子收集</t>
  </si>
  <si>
    <t>收集大果青杄种子</t>
  </si>
  <si>
    <t>种子处理</t>
  </si>
  <si>
    <t>将收集的大果青杄种子处理</t>
  </si>
  <si>
    <t>项目实施人员满意度</t>
  </si>
  <si>
    <r>
      <rPr>
        <b/>
        <sz val="16"/>
        <color theme="1"/>
        <rFont val="宋体"/>
        <charset val="134"/>
      </rPr>
      <t>2022年</t>
    </r>
    <r>
      <rPr>
        <b/>
        <u/>
        <sz val="16"/>
        <color theme="1"/>
        <rFont val="宋体"/>
        <charset val="134"/>
      </rPr>
      <t>甘肃省白龙江林业保护中心</t>
    </r>
    <r>
      <rPr>
        <b/>
        <sz val="16"/>
        <color theme="1"/>
        <rFont val="宋体"/>
        <charset val="134"/>
      </rPr>
      <t>部门预算项目支出绩效自评表（十四）</t>
    </r>
  </si>
  <si>
    <t>欠发达国有林场衔接补助资金（中央）</t>
  </si>
  <si>
    <t>1.第一批下达资金805万元（洮河85万元，迭部145万元，阿夏152万元，插岗梁148万元，博峪河108万元，南华87万元，北山80万元）。2.第二批下达140万元（洮河60万元，北山80万元）。3.通过项目实施改善林场职工办公及居住生活条件，使职工有了舒适的工作生活环境；促进林区经济发展，带动林下产业开发，改善林区经济环境，提高职工收入。</t>
  </si>
  <si>
    <t>完成率</t>
  </si>
  <si>
    <t>合格率</t>
  </si>
  <si>
    <t>使用率</t>
  </si>
  <si>
    <t>完成时间</t>
  </si>
  <si>
    <t>资金支出率</t>
  </si>
  <si>
    <t>直接投资补贴资金</t>
  </si>
  <si>
    <t>945万元</t>
  </si>
  <si>
    <t>受益职工群众数量</t>
  </si>
  <si>
    <t>美化生产生活及生态环境</t>
  </si>
  <si>
    <t>生态环境持续改善</t>
  </si>
  <si>
    <t>持续有效</t>
  </si>
  <si>
    <r>
      <rPr>
        <b/>
        <sz val="16"/>
        <color theme="1"/>
        <rFont val="宋体"/>
        <charset val="134"/>
      </rPr>
      <t>2022年</t>
    </r>
    <r>
      <rPr>
        <b/>
        <u/>
        <sz val="16"/>
        <color theme="1"/>
        <rFont val="宋体"/>
        <charset val="134"/>
      </rPr>
      <t>甘肃省白龙江林业保护中心</t>
    </r>
    <r>
      <rPr>
        <b/>
        <sz val="16"/>
        <color theme="1"/>
        <rFont val="宋体"/>
        <charset val="134"/>
      </rPr>
      <t>部门预算项目支出绩效自评表（十五）</t>
    </r>
  </si>
  <si>
    <r>
      <rPr>
        <sz val="9"/>
        <color theme="1"/>
        <rFont val="宋体"/>
        <charset val="134"/>
      </rPr>
      <t>预期目标综述</t>
    </r>
    <r>
      <rPr>
        <sz val="9"/>
        <rFont val="宋体"/>
        <charset val="134"/>
      </rPr>
      <t>：1.下达资金1043.6万元（机关13万元，洮河123.9万元，迭部111万元，阿夏136.7万元，插岗梁140.4万元，博峪河93.4万元，南华5.2万元，北山120万元，规划院180万元，林科所120万元。2按照项目分配计划：设备购置资金79.6万元，项目资金720万元，检查验收113万元，资源调查监测技术支持80万元。3.上年结转资金662.38万元（北山结转95万元，规划院结转171.62万元，洮河结转115.49万元，林科所结转30万元，机关结转250.27万元）</t>
    </r>
  </si>
  <si>
    <t>实际完成情况综述：1.上年度结转资金662.38万元，支出662.38万元，完成2021年项目实施任务。2.2022年项目由于资金到位晚，错过了2022年实施季节，现作业设计编报已完成，并通过专家评审，植被恢复造林任务2023年实施完成。</t>
  </si>
  <si>
    <t>预算执行率（%)</t>
  </si>
  <si>
    <t xml:space="preserve">未完成原因：项目资金下达较晚，编制资金实施方案，并报上级主管部门批准后实施。
改进措施：严格按照项目实施方案及省级设备购置预算在规定期内完成项目。             </t>
  </si>
  <si>
    <t>作业设计编报率（%）</t>
  </si>
  <si>
    <t>作业设计编报合格率（%）</t>
  </si>
  <si>
    <t>项目执行率（%）</t>
  </si>
  <si>
    <t>林地管护到位率（%）</t>
  </si>
  <si>
    <t>计划完成及时性（优、良、中、差）</t>
  </si>
  <si>
    <t>中</t>
  </si>
  <si>
    <t>成本控制严格（优、良、中、差）</t>
  </si>
  <si>
    <t>合理编制经营方案推进林业可持续发展</t>
  </si>
  <si>
    <t>科学管护森林资源维护林区稳定</t>
  </si>
  <si>
    <t>森林资源管护维护林区稳定</t>
  </si>
  <si>
    <t>植树造林推进林业可持续发展</t>
  </si>
  <si>
    <t>促进区域经济社会可持续发展</t>
  </si>
  <si>
    <t>公众满意度（%）</t>
  </si>
  <si>
    <r>
      <rPr>
        <b/>
        <sz val="16"/>
        <color theme="1"/>
        <rFont val="宋体"/>
        <charset val="134"/>
      </rPr>
      <t>2022年</t>
    </r>
    <r>
      <rPr>
        <b/>
        <u/>
        <sz val="16"/>
        <color theme="1"/>
        <rFont val="宋体"/>
        <charset val="134"/>
      </rPr>
      <t>甘肃省白龙江林业保护中心</t>
    </r>
    <r>
      <rPr>
        <b/>
        <sz val="16"/>
        <color theme="1"/>
        <rFont val="宋体"/>
        <charset val="134"/>
      </rPr>
      <t>部门预算项目支出绩效自评表（十六）</t>
    </r>
  </si>
  <si>
    <t>草原植被恢复费（省级）</t>
  </si>
  <si>
    <r>
      <rPr>
        <sz val="9"/>
        <color theme="1"/>
        <rFont val="宋体"/>
        <charset val="134"/>
      </rPr>
      <t>预期目标综述</t>
    </r>
    <r>
      <rPr>
        <sz val="9"/>
        <rFont val="宋体"/>
        <charset val="134"/>
      </rPr>
      <t>：1.下达迭部管护中心资金50万元，进行补播改良0.238万亩，鼠害防治0.238万亩，到2023年，项目区植被覆盖度提高5%以上，产草量提高19%以上。2.下达插岗梁管护中心资金50万元，进行补播改良0.24万亩，鼠害防治0.24万亩，到2023年，项目区植被覆盖度提高5%以上，产草量提高10%以上。</t>
    </r>
  </si>
  <si>
    <t>实际完成情况综述：.2022年项目由于资金到位晚，错过了2022年实施季节，现作业设计方案编报已完成，并上报省林草局，待通过专家评审，植被恢复造林任务2023年实施完成。</t>
  </si>
  <si>
    <t>项目方案编报及时性</t>
  </si>
  <si>
    <t>提高草原植被覆盖度</t>
  </si>
  <si>
    <t>良</t>
  </si>
  <si>
    <t>长效管理机制健全性</t>
  </si>
  <si>
    <t>草原植被恢复推进林业可持续发展</t>
  </si>
  <si>
    <r>
      <rPr>
        <b/>
        <sz val="16"/>
        <color theme="1"/>
        <rFont val="宋体"/>
        <charset val="134"/>
      </rPr>
      <t>2022年</t>
    </r>
    <r>
      <rPr>
        <b/>
        <u/>
        <sz val="16"/>
        <color theme="1"/>
        <rFont val="宋体"/>
        <charset val="134"/>
      </rPr>
      <t>甘肃省白龙江林业保护中心</t>
    </r>
    <r>
      <rPr>
        <b/>
        <sz val="16"/>
        <color theme="1"/>
        <rFont val="宋体"/>
        <charset val="134"/>
      </rPr>
      <t>部门预算项目支出绩效自评表（十七）</t>
    </r>
  </si>
  <si>
    <t>天保工程资金（省级）——森林管护</t>
  </si>
  <si>
    <t>预期目标综述：森林管护费4354万元。通过项目实施，全面完成管护制度体系建设、专职管护队伍建设、管护能力建设、管护责任、管护面积落实、管护效果等。</t>
  </si>
  <si>
    <t>实际完成情况综述：全面完成各项指标和目标。</t>
  </si>
  <si>
    <t>博峪河年底结转1.5万元，由于银行支付系统原因未支付</t>
  </si>
  <si>
    <r>
      <rPr>
        <b/>
        <sz val="16"/>
        <color theme="1"/>
        <rFont val="宋体"/>
        <charset val="134"/>
      </rPr>
      <t>2022年</t>
    </r>
    <r>
      <rPr>
        <b/>
        <u/>
        <sz val="16"/>
        <color theme="1"/>
        <rFont val="宋体"/>
        <charset val="134"/>
      </rPr>
      <t>甘肃省白龙江林业保护中心</t>
    </r>
    <r>
      <rPr>
        <b/>
        <sz val="16"/>
        <color theme="1"/>
        <rFont val="宋体"/>
        <charset val="134"/>
      </rPr>
      <t>部门预算项目支出绩效自评表（十八）</t>
    </r>
  </si>
  <si>
    <t>林业草原科技与创新（省级）</t>
  </si>
  <si>
    <t>制定项目工作计划、试验计划，采集与标本制作、鉴定、归类以及相关文献的查阅与管理，对昆虫种类进行对比分析，完成一篇文章的撰写与发表。</t>
  </si>
  <si>
    <t>该项目实施期限是2022年1月至2023年12月，现阶段整理并完成了项目工作计划，在白龙江典型林区布设试验样点15处，并开展了对应标本采集工作，发表国家核心期刊文章一篇。</t>
  </si>
  <si>
    <t>指标1：标本采集与制作</t>
  </si>
  <si>
    <t>2023年完成剩余标本制作</t>
  </si>
  <si>
    <t>指标2：实验样地布设</t>
  </si>
  <si>
    <t>完成样地数据总结分析</t>
  </si>
  <si>
    <t>≥40%</t>
  </si>
  <si>
    <t>指标1：名录初稿</t>
  </si>
  <si>
    <t>名录初稿</t>
  </si>
  <si>
    <t>2023年完成名录初稿</t>
  </si>
  <si>
    <t>有效采集次数</t>
  </si>
  <si>
    <t>指标1：半翅目昆虫多样性</t>
  </si>
  <si>
    <t>昆虫多样性数据</t>
  </si>
  <si>
    <t>指标2：微生物群落结构</t>
  </si>
  <si>
    <t>微生物群落结构</t>
  </si>
  <si>
    <t>指标1：昆虫种类</t>
  </si>
  <si>
    <t>异翅亚目种类</t>
  </si>
  <si>
    <t>指标2：微生物组成</t>
  </si>
  <si>
    <t>微生物种类</t>
  </si>
  <si>
    <t>指标1：满意度</t>
  </si>
  <si>
    <r>
      <rPr>
        <b/>
        <sz val="16"/>
        <color theme="1"/>
        <rFont val="宋体"/>
        <charset val="134"/>
      </rPr>
      <t>2022年</t>
    </r>
    <r>
      <rPr>
        <b/>
        <u/>
        <sz val="16"/>
        <color theme="1"/>
        <rFont val="宋体"/>
        <charset val="134"/>
      </rPr>
      <t>甘肃省白龙江林业保护中心</t>
    </r>
    <r>
      <rPr>
        <b/>
        <sz val="16"/>
        <color theme="1"/>
        <rFont val="宋体"/>
        <charset val="134"/>
      </rPr>
      <t>部门预算项目支出绩效自评表（十九）</t>
    </r>
  </si>
  <si>
    <t>年初设定目标综述：禁种铲毒专项资金105万元（迭部15万元，洮河15万元，博峪河20万元，插岗梁20万元，阿夏20万元，机关15万元）。广泛开展禁种宣传教育，扎实开展踏查铲毒行动，努力提升预防、发现、铲除非法种植毒品原植物能力，确保天目核查不出现大面积非法种植毒品原植物现象。实现“零种植、零产量”的目标，努力实现禁绝林区非法种植毒品原植物。</t>
  </si>
  <si>
    <t>全部完成项目任务</t>
  </si>
  <si>
    <t>禁种铲毒知识普及率（%）</t>
  </si>
  <si>
    <t>林区禁种铲毒踏查林地面积覆盖率</t>
  </si>
  <si>
    <t>毒品源植物铲除率（%）</t>
  </si>
  <si>
    <t>项目完成及时性</t>
  </si>
  <si>
    <t>禁种铲毒挽回经济损失率（%）</t>
  </si>
  <si>
    <t>有责投诉发生数（个）</t>
  </si>
  <si>
    <t>有效控制原毒品植物扩散蔓延</t>
  </si>
  <si>
    <t>生态环境改善明显</t>
  </si>
  <si>
    <t>群众禁毒意识明显提高</t>
  </si>
  <si>
    <t>禁种铲毒推进林业可持续发展</t>
  </si>
  <si>
    <t>禁种铲毒维护林区稳定</t>
  </si>
  <si>
    <t>辖区民众满意度（%）</t>
  </si>
  <si>
    <t>禁毒铲毒人员满意度（%）</t>
  </si>
  <si>
    <t>禁种铲毒培训满意度（%）</t>
  </si>
  <si>
    <r>
      <rPr>
        <b/>
        <sz val="16"/>
        <color theme="1"/>
        <rFont val="宋体"/>
        <charset val="134"/>
      </rPr>
      <t>2022年</t>
    </r>
    <r>
      <rPr>
        <b/>
        <u/>
        <sz val="16"/>
        <color theme="1"/>
        <rFont val="宋体"/>
        <charset val="134"/>
      </rPr>
      <t>甘肃省白龙江林业保护中心</t>
    </r>
    <r>
      <rPr>
        <b/>
        <sz val="16"/>
        <color theme="1"/>
        <rFont val="宋体"/>
        <charset val="134"/>
      </rPr>
      <t>部门预算项目支出绩效自评表（二十）</t>
    </r>
  </si>
  <si>
    <t>种质资源调查项目（省级）</t>
  </si>
  <si>
    <t>下达洮河管护中心30万元，完成甘肃省洮河生态建设管护中心辖区的普查任务，收集林草种质资源标本300余种，组织开展林草种质资源普查培训班、购置林草种质资源普查仪器设备、采集各类种质资源数据，开展鉴定工作。</t>
  </si>
  <si>
    <t>预算资金投入30.00万元，当年完成11.66万元，结转18.34万元。由于我中心新组建后技术力量薄弱，抽调的普查人员需要长时间的培训才能初步承担项目普查工作，加之受疫情影响错过普查时间难以连续开展普查工作。</t>
  </si>
  <si>
    <t>培训班</t>
  </si>
  <si>
    <t>受疫情影响错过普查时间难以连续开展普查工作</t>
  </si>
  <si>
    <t>外业调查</t>
  </si>
  <si>
    <t>完成调查</t>
  </si>
  <si>
    <t>完成</t>
  </si>
  <si>
    <t>采集标本</t>
  </si>
  <si>
    <t>300种以上</t>
  </si>
  <si>
    <t>采集林草种质资源数据</t>
  </si>
  <si>
    <t>合规</t>
  </si>
  <si>
    <t>林草种质资源普查合格率</t>
  </si>
  <si>
    <t>12月底完成</t>
  </si>
  <si>
    <t>12底完成</t>
  </si>
  <si>
    <t>林草种质资源普查项目资金</t>
  </si>
  <si>
    <t>30万元</t>
  </si>
  <si>
    <t>提高职工业务技能</t>
  </si>
  <si>
    <t>维护林草系统稳定</t>
  </si>
  <si>
    <t>林草生态系统效益发挥</t>
  </si>
  <si>
    <t>森林生态系统功能持续影响</t>
  </si>
  <si>
    <t>职工和社会公众满意度</t>
  </si>
  <si>
    <r>
      <rPr>
        <b/>
        <sz val="16"/>
        <color rgb="FF000000"/>
        <rFont val="宋体"/>
        <charset val="134"/>
      </rPr>
      <t>2022年</t>
    </r>
    <r>
      <rPr>
        <b/>
        <u/>
        <sz val="16"/>
        <color rgb="FF000000"/>
        <rFont val="宋体"/>
        <charset val="134"/>
      </rPr>
      <t>甘肃省白龙江林业保护中心</t>
    </r>
    <r>
      <rPr>
        <b/>
        <sz val="16"/>
        <color rgb="FF000000"/>
        <rFont val="宋体"/>
        <charset val="134"/>
      </rPr>
      <t>部门预算项目支出绩效自评表（二十一）</t>
    </r>
  </si>
  <si>
    <t>下达林科所资金2万元，用于开展退耕还林生态效益监测，按要求上报监测数据</t>
  </si>
  <si>
    <t>完成退耕还林生态效益各项指标监测，按时上报了监测数据</t>
  </si>
  <si>
    <t>预算执行率（100%）</t>
  </si>
  <si>
    <t xml:space="preserve">生态效益指标数
</t>
  </si>
  <si>
    <t>指标数据正确率</t>
  </si>
  <si>
    <t>主要指标观测率</t>
  </si>
  <si>
    <t>承担任务完成率</t>
  </si>
  <si>
    <t>计划完成率</t>
  </si>
  <si>
    <t>按时上报率</t>
  </si>
  <si>
    <t>设备利用率</t>
  </si>
  <si>
    <t>促进林区社会发展</t>
  </si>
  <si>
    <t>维持林区生态平衡</t>
  </si>
  <si>
    <t>促进人工林可持续发展</t>
  </si>
  <si>
    <t>监测服务满意度</t>
  </si>
  <si>
    <t>满意度≥90%</t>
  </si>
  <si>
    <r>
      <rPr>
        <b/>
        <sz val="16"/>
        <rFont val="宋体"/>
        <charset val="134"/>
      </rPr>
      <t>2022年</t>
    </r>
    <r>
      <rPr>
        <b/>
        <u/>
        <sz val="16"/>
        <rFont val="宋体"/>
        <charset val="134"/>
      </rPr>
      <t>甘肃省白龙江林业保护中心</t>
    </r>
    <r>
      <rPr>
        <b/>
        <sz val="16"/>
        <rFont val="宋体"/>
        <charset val="134"/>
      </rPr>
      <t>部门预算项目支出绩效自评表（二十二）</t>
    </r>
  </si>
  <si>
    <t>林草行政执法工作经费（省级）</t>
  </si>
  <si>
    <t>下达保护中心资源处13万元，用于林草行政执法工作经费，促进严格规范文明执法，切实维护林草资源安全。</t>
  </si>
  <si>
    <t>促进严格规范文明执法，切实维护林草资源安全。</t>
  </si>
  <si>
    <t>资金到位情况</t>
  </si>
  <si>
    <t>宣传书籍（本）、彩页（页）、宣传品（件）、横幅（条）等</t>
  </si>
  <si>
    <t>≤10000</t>
  </si>
  <si>
    <t>资金全部用于执法人员培训，宣传方面不够。</t>
  </si>
  <si>
    <t>行政执法程序（是否规范）</t>
  </si>
  <si>
    <t>规范执法程序</t>
  </si>
  <si>
    <t>行政执法文书质量</t>
  </si>
  <si>
    <t>提高执法文书质量</t>
  </si>
  <si>
    <t>执法人员培训</t>
  </si>
  <si>
    <t>程序时效</t>
  </si>
  <si>
    <t>依照法定程序时效</t>
  </si>
  <si>
    <t>法定</t>
  </si>
  <si>
    <t>办案时效</t>
  </si>
  <si>
    <t>依照法定办案时效</t>
  </si>
  <si>
    <t>谁执法谁普法成效</t>
  </si>
  <si>
    <t>林草行政案件办结率</t>
  </si>
  <si>
    <t>辖区内林草资源保护成效</t>
  </si>
  <si>
    <t>不断完善各项保护措施使资源</t>
  </si>
  <si>
    <t>行政复议、行政诉讼（是否败诉）</t>
  </si>
  <si>
    <t>否</t>
  </si>
  <si>
    <t>群众满意度</t>
  </si>
  <si>
    <t>执法相对人满意度</t>
  </si>
  <si>
    <t>2022年甘肃省白龙江林业保护中心部门预算项目支出绩效自评表（二十三）</t>
  </si>
  <si>
    <t>森林草原火灾风险普查工作经费（省级）</t>
  </si>
  <si>
    <t>2022年下达保护中心防火处120万元。一是全面获取白龙江林区森林可燃物、野外火源、气象条件等森林火灾致灾要素，掌握历史森林火灾信息，查明区域森林火灾预防、扑救、保障、应急等综合减灾能力情况。二是以调查为基础、评估为支撑，客观认识当前白龙江林区森林火灾致灾风险水平、承灾体暴露度和脆弱性水平、防灾减灾救灾能力，科学预判今后一段时期灾害风险变化趋势和特点。三是通过普查实施，建立健全白龙江林区森林火灾风险调查评估指标体系。</t>
  </si>
  <si>
    <t>年度总体目标完成情况综述：全省森林草原火灾风险普查迭部、洮河、阿夏林区普查任务全面完成，森林火灾风险调查评估指标体系不断完善。</t>
  </si>
  <si>
    <t>森林可燃物标准地专项调查乔木标准地数量</t>
  </si>
  <si>
    <t>森林可燃物标准地专项调查灌木标准地数量</t>
  </si>
  <si>
    <t>森林可燃物大样地调查大样地数量</t>
  </si>
  <si>
    <t>完成评估报告</t>
  </si>
  <si>
    <t>3项</t>
  </si>
  <si>
    <t>3</t>
  </si>
  <si>
    <t>火灾风险普查达到技术规定标准（技术操作规程）</t>
  </si>
  <si>
    <t>符合标准</t>
  </si>
  <si>
    <t>火灾风险普查会议、培训人员到位率</t>
  </si>
  <si>
    <t>火灾风险普查专业技术人员培训合格率</t>
  </si>
  <si>
    <t>森林可燃物、野外火源、气象条件等森林火灾致灾要素调查质量合格率</t>
  </si>
  <si>
    <t>火灾风险普查评估报告质量合格率</t>
  </si>
  <si>
    <t>火灾风险普查计划阶段工作任务完成率</t>
  </si>
  <si>
    <t>&gt;=90%</t>
  </si>
  <si>
    <t>火灾风险普查项目资金支付进度</t>
  </si>
  <si>
    <t>项目预算经费</t>
  </si>
  <si>
    <t>符合</t>
  </si>
  <si>
    <t>项目支出用途</t>
  </si>
  <si>
    <t>有效使用专项资金</t>
  </si>
  <si>
    <t>森林和草原火灾信息分析、防治能力</t>
  </si>
  <si>
    <t>显著提高</t>
  </si>
  <si>
    <t>社会自然灾害防治体系</t>
  </si>
  <si>
    <t>完善</t>
  </si>
  <si>
    <t>森林和草原火灾控制情况</t>
  </si>
  <si>
    <t>应对森林和草原火灾突发</t>
  </si>
  <si>
    <t>强化</t>
  </si>
  <si>
    <t>经济社会可持续发展</t>
  </si>
  <si>
    <t>保障</t>
  </si>
  <si>
    <t>主管部门满意度</t>
  </si>
  <si>
    <t>社会群众满意度</t>
  </si>
  <si>
    <t>无。</t>
  </si>
  <si>
    <r>
      <rPr>
        <b/>
        <sz val="16"/>
        <color rgb="FF000000"/>
        <rFont val="宋体"/>
        <charset val="134"/>
      </rPr>
      <t>2022年</t>
    </r>
    <r>
      <rPr>
        <b/>
        <u/>
        <sz val="16"/>
        <color rgb="FF000000"/>
        <rFont val="宋体"/>
        <charset val="134"/>
      </rPr>
      <t>甘肃省白龙江林业保护中心</t>
    </r>
    <r>
      <rPr>
        <b/>
        <sz val="16"/>
        <color rgb="FF000000"/>
        <rFont val="宋体"/>
        <charset val="134"/>
      </rPr>
      <t>部门预算项目支出绩效自评表（二十四）</t>
    </r>
  </si>
  <si>
    <t>自然保护地建设补助（省级）</t>
  </si>
  <si>
    <t>甘肃白龙江插岗梁省级自然保护区管护中心</t>
  </si>
  <si>
    <t>1.插岗梁80万元，设备设施购置维护、调查监测、聘用临时管护人员。2.博峪河80万元，开展辖区内动植物本底调查。3.阿夏100万元，成立专业巡护监测及调查队伍、培训、购置设备、软件及书籍，开展巡护监测及调查工作。4.自然保护区保护能力得到提升，基础设施配套和综合监管能力有效改善，生态保护和恢复项目效益得到发挥。</t>
  </si>
  <si>
    <t>按照年初预期目标值100%完成</t>
  </si>
  <si>
    <t>自然保护区数</t>
  </si>
  <si>
    <t>3个</t>
  </si>
  <si>
    <t>自然保护区等管理到位率</t>
  </si>
  <si>
    <t>自然保护区等管理当年完成率（%）</t>
  </si>
  <si>
    <t>自然保护区等管理完成及时性</t>
  </si>
  <si>
    <t>控制内</t>
  </si>
  <si>
    <t>职工工作效率提升</t>
  </si>
  <si>
    <t>提升</t>
  </si>
  <si>
    <t>维护林区稳定</t>
  </si>
  <si>
    <t>稳定</t>
  </si>
  <si>
    <t>发挥生态作用显著</t>
  </si>
  <si>
    <t>人员生活改善效果</t>
  </si>
  <si>
    <t>促进林区经济社会可持续发展</t>
  </si>
  <si>
    <t>林业可持续发展</t>
  </si>
  <si>
    <t>服务对象综合满意度</t>
  </si>
  <si>
    <r>
      <rPr>
        <b/>
        <sz val="16"/>
        <color theme="1"/>
        <rFont val="宋体"/>
        <charset val="134"/>
        <scheme val="minor"/>
      </rPr>
      <t>2022年</t>
    </r>
    <r>
      <rPr>
        <b/>
        <u/>
        <sz val="16"/>
        <color theme="1"/>
        <rFont val="宋体"/>
        <charset val="134"/>
        <scheme val="minor"/>
      </rPr>
      <t>甘肃省白龙江林业保护中心</t>
    </r>
    <r>
      <rPr>
        <b/>
        <sz val="16"/>
        <color theme="1"/>
        <rFont val="宋体"/>
        <charset val="134"/>
        <scheme val="minor"/>
      </rPr>
      <t>部门预算项目支出绩效自评表（二十五）</t>
    </r>
  </si>
  <si>
    <t>项目名称：</t>
  </si>
  <si>
    <t>主管部门：</t>
  </si>
  <si>
    <t>实施单位：</t>
  </si>
  <si>
    <t>执行率（%）</t>
  </si>
  <si>
    <t>其中：财政拨款</t>
  </si>
  <si>
    <t>0.00</t>
  </si>
  <si>
    <t>1.下达保护中心机关320万元，用于保护中心机关及林区自然资源能力保护提升。2.插岗梁保护区管护中心上年结转115万元。3.加强和改善保护中心机关及保护区内森林资源的管护和监测能力，为更好保护生态资源起到有力的支撑作用。</t>
  </si>
  <si>
    <t>2022年，该项目由于资金到位较晚，错过实施时间，已完成项目实施方案的编制及评审工作，2023年组织实施完成。</t>
  </si>
  <si>
    <t>一次性验收合格率（%）</t>
  </si>
  <si>
    <t>0%</t>
  </si>
  <si>
    <t>完成及时性</t>
  </si>
  <si>
    <t>预防监测成本</t>
  </si>
  <si>
    <t>降低</t>
  </si>
  <si>
    <t>林区经济增长（是否明显）</t>
  </si>
  <si>
    <t>森林生产力提升（是否明显）</t>
  </si>
  <si>
    <t>提高安全系数</t>
  </si>
  <si>
    <t>&gt;=100%</t>
  </si>
  <si>
    <t>=0</t>
  </si>
  <si>
    <t>改善林区职工工作环境（是否明显）</t>
  </si>
  <si>
    <t>促进区域社会文化发展（是否明显）</t>
  </si>
  <si>
    <t>有效提高动植物保护</t>
  </si>
  <si>
    <t>群众满意度（%）</t>
  </si>
  <si>
    <t>80%</t>
  </si>
  <si>
    <t>2022年甘肃省白龙江林业保护中心部门预算项目支出绩效自评表（二十六）</t>
  </si>
  <si>
    <t>房租返还收入（省级）</t>
  </si>
  <si>
    <t>年初设定目标综述：工作补助资金用于补充人员经费、办公费、会议费、差旅费、车辆费用等</t>
  </si>
  <si>
    <t>年度总体目标完成情况综述：工作补助资金用于补充人员经费、办公费、会议费、差旅费、车辆费用等</t>
  </si>
  <si>
    <t>预算执行率（%）</t>
  </si>
  <si>
    <t>2023年初支出</t>
  </si>
  <si>
    <t>预算执行效果</t>
  </si>
  <si>
    <t>良好</t>
  </si>
  <si>
    <t>项目招标率（%）</t>
  </si>
  <si>
    <t>资金到位及时性</t>
  </si>
  <si>
    <t>计划完成及时性</t>
  </si>
  <si>
    <t>按当年资金申请核定使用</t>
  </si>
  <si>
    <t>为林区生态经济发展提供良好服务</t>
  </si>
  <si>
    <t>优化办公环境</t>
  </si>
  <si>
    <t>促进生态环境改善</t>
  </si>
  <si>
    <t>确保机关日常办公运行、提高办公效率</t>
  </si>
  <si>
    <r>
      <rPr>
        <b/>
        <sz val="16"/>
        <color theme="1"/>
        <rFont val="宋体"/>
        <charset val="134"/>
      </rPr>
      <t>2022年</t>
    </r>
    <r>
      <rPr>
        <b/>
        <u/>
        <sz val="16"/>
        <color theme="1"/>
        <rFont val="宋体"/>
        <charset val="134"/>
      </rPr>
      <t>甘肃省白龙江林业保护中心</t>
    </r>
    <r>
      <rPr>
        <b/>
        <sz val="16"/>
        <color theme="1"/>
        <rFont val="宋体"/>
        <charset val="134"/>
      </rPr>
      <t>部门预算项目支出绩效自评表（二十七）</t>
    </r>
  </si>
  <si>
    <t>办公用房租赁费（省级）</t>
  </si>
  <si>
    <t xml:space="preserve">（1）林科所60万元，为职工提供稳定、良好的办公场所2000平方米，保证日常生活工作需要的水、电、暖及通信等。（2）北山生态建设局81.21万元，为职工提供稳定、良好的办公场所2707.01平方米，保证日常生活工作需要的水、电、暖及通信等。（3）规划院39.6万元，为职工提供稳定、良好的办公场所1320平方米，保证日常生活工作需要的水、电、暖及通信等。 </t>
  </si>
  <si>
    <t>1.规划院、北山完成项目，严格按照年度目标，为职工提供稳定、良好的办公场所，保证日常生活工作需要的水、电、暖及通信等。2.林科所由于所租赁的资产划转本单位，不用支付租赁费，资金结余。</t>
  </si>
  <si>
    <t>由于所租赁的资产划转本单位，不用支付租赁费，资金结余。</t>
  </si>
  <si>
    <t>稳定的办公场所</t>
  </si>
  <si>
    <t>6027.01平方米</t>
  </si>
  <si>
    <t>办公用房、公共区域、设施设备</t>
  </si>
  <si>
    <t>齐全</t>
  </si>
  <si>
    <t>按合同支付（是/否）</t>
  </si>
  <si>
    <t>办公用房正常运行，职工有良好的工作环境</t>
  </si>
  <si>
    <t>职工工作环境舒适</t>
  </si>
  <si>
    <r>
      <rPr>
        <b/>
        <sz val="16"/>
        <color theme="1"/>
        <rFont val="宋体"/>
        <charset val="134"/>
      </rPr>
      <t>2022年</t>
    </r>
    <r>
      <rPr>
        <b/>
        <u/>
        <sz val="16"/>
        <color theme="1"/>
        <rFont val="宋体"/>
        <charset val="134"/>
      </rPr>
      <t>甘肃省白龙江林业保护中心</t>
    </r>
    <r>
      <rPr>
        <b/>
        <sz val="16"/>
        <color theme="1"/>
        <rFont val="宋体"/>
        <charset val="134"/>
      </rPr>
      <t>部门预算项目支出绩效自评表（二十八）</t>
    </r>
  </si>
  <si>
    <t>年初设定目标综述：洮河生态建设管护中心451万元，插岗梁管护中心2.2万元（上年结转36.75万元）。1.加强林地林木保护，落实各项保护措施，强化巡护监测，丰富保护区生物多样性，为野生动植物创造良好栖息环境。2.加强和完善保护区基础设施建设，提升保护区管理能力，实现保护区建设事业和谐发展。3.大力改善生态环境，减少泥石流等自然灾害，保证职工群众的生产生活安全。</t>
  </si>
  <si>
    <t>年度总体目标完成情况综述：洮河生态建设管护中心和插岗梁保护区管护中心完成总体目标任务。</t>
  </si>
  <si>
    <t>非税返还到位率</t>
  </si>
  <si>
    <t>一次性验收合格率</t>
  </si>
  <si>
    <t>非税返还当年完成率（%）</t>
  </si>
  <si>
    <t>督导检查时效性</t>
  </si>
  <si>
    <t>安全</t>
  </si>
  <si>
    <r>
      <rPr>
        <b/>
        <sz val="16"/>
        <color theme="1"/>
        <rFont val="宋体"/>
        <charset val="134"/>
      </rPr>
      <t>2022年</t>
    </r>
    <r>
      <rPr>
        <b/>
        <u/>
        <sz val="16"/>
        <color theme="1"/>
        <rFont val="宋体"/>
        <charset val="134"/>
      </rPr>
      <t>甘肃省白龙江林业保护中心</t>
    </r>
    <r>
      <rPr>
        <b/>
        <sz val="16"/>
        <color theme="1"/>
        <rFont val="宋体"/>
        <charset val="134"/>
      </rPr>
      <t>部门预算项目支出绩效自评表（二十九）</t>
    </r>
  </si>
  <si>
    <t>国有林场改革补助资金（省级）</t>
  </si>
  <si>
    <t>年初设定目标综述：国有林场改革补助资金专项3256.31万元。用于国有林场改革后的人员经费、社会保险等支出，维护林区改革社会和谐稳定。</t>
  </si>
  <si>
    <t>年度总体目标完成情况综述：各国有林场改革单位均完成年度目标任务。</t>
  </si>
  <si>
    <t>预算资金执行率（%）</t>
  </si>
  <si>
    <t>预算资金到位率（%）</t>
  </si>
  <si>
    <t>国有林场改革的职工人数（人）</t>
  </si>
  <si>
    <t>改革方案批复人数</t>
  </si>
  <si>
    <t>改革的国有林场职工参保率（%）</t>
  </si>
  <si>
    <t>国有林场改革当期任务完成率</t>
  </si>
  <si>
    <t>维护林区稳定（优、良、中、差）</t>
  </si>
  <si>
    <t>基础设施改善明显</t>
  </si>
  <si>
    <t>政策宣传到位率（%）</t>
  </si>
  <si>
    <t>长效管理指标</t>
  </si>
  <si>
    <t>档案管理健全性</t>
  </si>
  <si>
    <t>国有林场改革职工满意度（%）</t>
  </si>
  <si>
    <r>
      <rPr>
        <b/>
        <sz val="16"/>
        <color theme="1"/>
        <rFont val="宋体"/>
        <charset val="134"/>
      </rPr>
      <t>2022年</t>
    </r>
    <r>
      <rPr>
        <b/>
        <u/>
        <sz val="16"/>
        <color theme="1"/>
        <rFont val="宋体"/>
        <charset val="134"/>
      </rPr>
      <t>甘肃省白龙江林业保护中心</t>
    </r>
    <r>
      <rPr>
        <b/>
        <sz val="16"/>
        <color theme="1"/>
        <rFont val="宋体"/>
        <charset val="134"/>
      </rPr>
      <t>部门预算项目支出绩效自评表（三十）</t>
    </r>
  </si>
  <si>
    <t>农业保险保费补贴（中央）</t>
  </si>
  <si>
    <t>2022年中央下达保护中心机关420万元，2021年结转1.96万元。通过项目实施对辖区内商品林、公益林等保险林木投保。减少林木意外损失，保障林区森资源安全和生态安全，促进林区经济社会可持续发展。</t>
  </si>
  <si>
    <t>2022年中央下达保护中心机关420万元，支出359.64万元，结转60.36万元。2021年结转1.96万元，全部支出。保障了林区受到灾害后的可恢复性，使林区职工管护效益得到保障。有效调动职工管护积极性，提高林区职工及居民满意度。</t>
  </si>
  <si>
    <t>机关年底结转60.36万元，2023年实施</t>
  </si>
  <si>
    <t>森林保险参保率（%）</t>
  </si>
  <si>
    <t>资金完成是否执行</t>
  </si>
  <si>
    <t>单位保险金额</t>
  </si>
  <si>
    <t>0.45元/亩</t>
  </si>
  <si>
    <t>林区职工及居民收入是否得到有效保障</t>
  </si>
  <si>
    <t>保障林区森资源安全和生态安全</t>
  </si>
  <si>
    <t>林区生态效益是否显著增加</t>
  </si>
  <si>
    <t>持续改善生态环境作用显著</t>
  </si>
  <si>
    <r>
      <rPr>
        <b/>
        <sz val="16"/>
        <color theme="1"/>
        <rFont val="宋体"/>
        <charset val="134"/>
      </rPr>
      <t>2022年</t>
    </r>
    <r>
      <rPr>
        <b/>
        <u/>
        <sz val="16"/>
        <color theme="1"/>
        <rFont val="宋体"/>
        <charset val="134"/>
      </rPr>
      <t>甘肃省白龙江林业保护中心</t>
    </r>
    <r>
      <rPr>
        <b/>
        <sz val="16"/>
        <color theme="1"/>
        <rFont val="宋体"/>
        <charset val="134"/>
      </rPr>
      <t>部门预算项目支出绩效自评表（三十一）</t>
    </r>
  </si>
  <si>
    <t>农业保险保费补贴（省级）</t>
  </si>
  <si>
    <t>2022年省级下达437万元。2021年结转省级资金37.64万元。通过项目实施对辖区内商品林、公益林等保险林木投保。减少林木意外损失，保障林区森资源安全和生态安全，促进林区经济社会可持续发展。</t>
  </si>
  <si>
    <t>2022年省级下达437万元，支出356.04万元，结转80.96万元。2021年结转省级资金37.64万元，全部支出。保障了林区受到灾害后的可恢复性，使林区职工管护效益得到保障。有效调动职工管护积极性，提高林区职工及居民满意度。</t>
  </si>
  <si>
    <t>机关年底结转141.32万元，2023年实施</t>
  </si>
  <si>
    <r>
      <rPr>
        <b/>
        <sz val="16"/>
        <color theme="1"/>
        <rFont val="宋体"/>
        <charset val="134"/>
      </rPr>
      <t>2022年</t>
    </r>
    <r>
      <rPr>
        <b/>
        <u/>
        <sz val="16"/>
        <color theme="1"/>
        <rFont val="宋体"/>
        <charset val="134"/>
      </rPr>
      <t>甘肃省白龙江林业保护中心</t>
    </r>
    <r>
      <rPr>
        <b/>
        <sz val="16"/>
        <color theme="1"/>
        <rFont val="宋体"/>
        <charset val="134"/>
      </rPr>
      <t>部门预算项目支出绩效自评表（三十二）</t>
    </r>
  </si>
  <si>
    <t>省重大项目前期费（省级）</t>
  </si>
  <si>
    <t>省林业和草原局</t>
  </si>
  <si>
    <t>白龙江林业保护中心</t>
  </si>
  <si>
    <t>结合项目前期工作确定的立项申请、项目建议书、可行性研究报告、初步设计的编制及审批等目标任务，加快资金计划执行进度，强化项目调度监管，定期监控绩效目标实现情况，促进项目尽快建成投入使用，发挥作用。</t>
  </si>
  <si>
    <t>完成项目可行性研究报告、初步设计、作业设计编制及审批工作，课题研究试验因受疫情影响，将在2023年实施。</t>
  </si>
  <si>
    <t>支持项目数量</t>
  </si>
  <si>
    <t>2个</t>
  </si>
  <si>
    <t>下达省级预算内基建资金</t>
  </si>
  <si>
    <t>527万元</t>
  </si>
  <si>
    <t>课题研究成果</t>
  </si>
  <si>
    <t>2022年——2025年完成</t>
  </si>
  <si>
    <t>按时完成前期工作目标任务</t>
  </si>
  <si>
    <t>本年度内</t>
  </si>
  <si>
    <t>相关前期工作完成后项目是否满足建设条件</t>
  </si>
  <si>
    <t>编制可研、初设、作业设计费</t>
  </si>
  <si>
    <t>课题研究实验费</t>
  </si>
  <si>
    <t>资金计划分解（转发）用时达标率</t>
  </si>
  <si>
    <t>项目前期工作按进度计划落实比率</t>
  </si>
  <si>
    <t>省预算内基建资金支付率</t>
  </si>
  <si>
    <t>森林生态保护效益提高</t>
  </si>
  <si>
    <t>职工群众满意度</t>
  </si>
  <si>
    <r>
      <rPr>
        <b/>
        <sz val="16"/>
        <color theme="1"/>
        <rFont val="宋体"/>
        <charset val="134"/>
      </rPr>
      <t>2022年</t>
    </r>
    <r>
      <rPr>
        <b/>
        <u/>
        <sz val="16"/>
        <color theme="1"/>
        <rFont val="宋体"/>
        <charset val="134"/>
      </rPr>
      <t>甘肃省白龙江林业保护中心</t>
    </r>
    <r>
      <rPr>
        <b/>
        <sz val="16"/>
        <color theme="1"/>
        <rFont val="宋体"/>
        <charset val="134"/>
      </rPr>
      <t>部门预算项目支出绩效自评表（三十三）</t>
    </r>
  </si>
  <si>
    <t>特殊及珍稀林木培育项目（中央）</t>
  </si>
  <si>
    <t>2022年下达阿夏管护中心资金60万元，用于建设1000亩红桦割灌除草、补植、人工促进天然更新等。</t>
  </si>
  <si>
    <t>2022年下达阿夏管护中心资金60万元，用于建设1000亩红桦割灌除草、补植、人工促进天然更新等。已完成项目建设任务。</t>
  </si>
  <si>
    <t>造林合格面积完成率</t>
  </si>
  <si>
    <t>建设项目验收合格率</t>
  </si>
  <si>
    <t>项目开工率</t>
  </si>
  <si>
    <t>总投资完成率</t>
  </si>
  <si>
    <t>超规模、超标准、超概算项目比例</t>
  </si>
  <si>
    <t>≤10%</t>
  </si>
  <si>
    <t>成本控制在总预算内</t>
  </si>
  <si>
    <t>投资计划分解达标</t>
  </si>
  <si>
    <t>保障林区社会及生态稳定</t>
  </si>
  <si>
    <t>项目建设区生态环境改善</t>
  </si>
  <si>
    <t>2022年甘肃省白龙江林业保护中心部门预算项目支出绩效自评表（三十四）</t>
  </si>
  <si>
    <t>甘肃省白龙江草原防火物资储备库建设项目</t>
  </si>
  <si>
    <t>2022年下达保护中心防火处资金1399万元，上年结转1282万元。该项目计划为省级草原防火物资储备库建设，覆盖甘肃中南部地区（甘南、陇南、临夏、定西、天水），通过项目实施，全面提升甘肃省中南部地区防火物资储备能力，增强森林草原火灾预防和扑救综合能力水平，有效维护甘肃中南部地区生态安全。</t>
  </si>
  <si>
    <t>年度总体目标完成情况综述：因受疫情影响，项目土建工程前期开工手续办理进度缓慢，储备物资的招标采购工作无法及时开展，导致项目进度延迟，目前土建工程基础已完成，储备物资完成部分装备设备采购，资金支付加上第一批资金1282万元，目前已完成支付前期相关设计费用、土建工程60%预付款和三批储备物资30%预付款。</t>
  </si>
  <si>
    <t>支持项目数量（个）</t>
  </si>
  <si>
    <t>建成物资储备库（处）</t>
  </si>
  <si>
    <t>购置扑救物资机具（台、套）</t>
  </si>
  <si>
    <t>应急车辆需审批购置，手续暂未办全，暂未采购，2023年实施</t>
  </si>
  <si>
    <t>“两个责任”落实到位率</t>
  </si>
  <si>
    <t>审计、督查、检查指出问题率</t>
  </si>
  <si>
    <t>项目验收合格率</t>
  </si>
  <si>
    <t>暂未验收</t>
  </si>
  <si>
    <t>项目批复建设期限为2022年3月至2024年3月，项目正在建设中，还未验收</t>
  </si>
  <si>
    <t>项目资金计划分解用时达标率</t>
  </si>
  <si>
    <t>当期预算执行率</t>
  </si>
  <si>
    <t>≥50%</t>
  </si>
  <si>
    <t>根据批复的实施方案，2024年完成项目</t>
  </si>
  <si>
    <t>项目是否控制预算范围内</t>
  </si>
  <si>
    <t>超概算、规模、标准比例</t>
  </si>
  <si>
    <t>资金利用率</t>
  </si>
  <si>
    <t>森林草原防火应急能力提升</t>
  </si>
  <si>
    <t>项目覆盖区生态环境改善</t>
  </si>
  <si>
    <t>应对森林和草原火灾突发能力</t>
  </si>
  <si>
    <t>有效保障林草资源安全</t>
  </si>
  <si>
    <r>
      <rPr>
        <b/>
        <sz val="16"/>
        <color theme="1"/>
        <rFont val="宋体"/>
        <charset val="134"/>
      </rPr>
      <t>2022年</t>
    </r>
    <r>
      <rPr>
        <b/>
        <u/>
        <sz val="16"/>
        <color theme="1"/>
        <rFont val="宋体"/>
        <charset val="134"/>
      </rPr>
      <t>甘肃省白龙江林业保护中心</t>
    </r>
    <r>
      <rPr>
        <b/>
        <sz val="16"/>
        <color theme="1"/>
        <rFont val="宋体"/>
        <charset val="134"/>
      </rPr>
      <t>部门预算项目支出绩效自评表（三十五）</t>
    </r>
  </si>
  <si>
    <t>完成人工造乔木林1.33万亩、退化林修复22.42万亩。其中：被委托单位甘肃省迭部生态建设管护中心完成人工造乔木林0.9万亩、退化林修复8万亩；被委托单位甘肃省兰州北山生态建设管护中心（漳县）完成退化林修复0.9万亩；被委托单位甘肃白龙江阿夏省级自然保护区管护中心完成退化林修复5.02万亩；被委托单位甘肃白龙江插岗梁省级自然保护区管护中心完成人工造乔木林0.1万亩、退化林修复4.5万亩；被委托单位甘肃白龙江博峪河省级自然保护区管护中心完成人工造乔木林0.33万亩、退化林修复4万亩。</t>
  </si>
  <si>
    <t>已完成人工造乔木林1.33万亩、退化林修复22.42万亩。其中：被委托单位甘肃省迭部生态建设管护中心完成人工造乔木林0.9万亩、退化林修复8万亩；被委托单位甘肃省兰州北山生态建设管护中心（漳县）完成退化林修复0.9万亩；被委托单位甘肃白龙江阿夏省级自然保护区管护中心完成退化林修复5.02万亩；被委托单位甘肃白龙江插岗梁省级自然保护区管护中心完成人工造乔木林0.1万亩、退化林修复4.5万亩；被委托单位甘肃白龙江博峪河省级自然保护区管护中心完成人工造乔木林0.33万亩、退化林修复4万亩。</t>
  </si>
  <si>
    <t>≥65%</t>
  </si>
  <si>
    <t>被委托单位数量</t>
  </si>
  <si>
    <t>5个</t>
  </si>
  <si>
    <t>人工造乔木林总面积</t>
  </si>
  <si>
    <t>1.33万亩</t>
  </si>
  <si>
    <t>被委托单位甘肃省迭部生态建设管护中心人工造乔木林面积</t>
  </si>
  <si>
    <t>0.9万亩</t>
  </si>
  <si>
    <t>被委托单位甘肃白龙江插岗梁省级自然保护区管护中心人工造乔木林面积</t>
  </si>
  <si>
    <t>0.1万亩</t>
  </si>
  <si>
    <t>被委托单位甘肃白龙江博峪河省级自然保护区管护中心人工造乔木林面积</t>
  </si>
  <si>
    <t>0.33万亩</t>
  </si>
  <si>
    <t>退化林修复总面积</t>
  </si>
  <si>
    <t>22.42万亩</t>
  </si>
  <si>
    <t>被委托单位甘肃省迭部生态建设管护中心退化林修复面积</t>
  </si>
  <si>
    <t>8万亩</t>
  </si>
  <si>
    <t>被委托单位甘肃白龙江插岗梁省级自然保护区管护中心退化林修复面积</t>
  </si>
  <si>
    <t>4.5万亩</t>
  </si>
  <si>
    <t>被委托单位甘肃白龙江博峪河省级自然保护区管护中心退化林修复面积</t>
  </si>
  <si>
    <t>4万亩</t>
  </si>
  <si>
    <t>被委托单位甘肃白龙江阿夏省级自然保护区管护中心退化林修复面积</t>
  </si>
  <si>
    <t>5.02万亩</t>
  </si>
  <si>
    <t>被委托单位甘肃省兰州北山生态建设管护中心（漳县）退化林修复面积</t>
  </si>
  <si>
    <t>被委托单位建设项目验收合格率</t>
  </si>
  <si>
    <t>被委托单位项目建设按期完成率</t>
  </si>
  <si>
    <t>人工造乔木林单价</t>
  </si>
  <si>
    <t>900元/亩</t>
  </si>
  <si>
    <t>退化林修复单价</t>
  </si>
  <si>
    <t>650元/亩</t>
  </si>
  <si>
    <t>群众生态保护意识</t>
  </si>
  <si>
    <t>明显提升</t>
  </si>
  <si>
    <t>林地涵养水源和保持水土能力</t>
  </si>
  <si>
    <t>增强</t>
  </si>
  <si>
    <t>项目可持续发挥作用期限</t>
  </si>
  <si>
    <t>长期</t>
  </si>
  <si>
    <t>满意</t>
  </si>
  <si>
    <r>
      <rPr>
        <b/>
        <sz val="16"/>
        <color theme="1"/>
        <rFont val="宋体"/>
        <charset val="134"/>
      </rPr>
      <t>2022年</t>
    </r>
    <r>
      <rPr>
        <b/>
        <u/>
        <sz val="16"/>
        <color theme="1"/>
        <rFont val="宋体"/>
        <charset val="134"/>
      </rPr>
      <t>甘肃省白龙江林业保护中心</t>
    </r>
    <r>
      <rPr>
        <b/>
        <sz val="16"/>
        <color theme="1"/>
        <rFont val="宋体"/>
        <charset val="134"/>
      </rPr>
      <t>部门预算项目支出绩效自评表（三十六）</t>
    </r>
  </si>
  <si>
    <t>被委托单位甘肃省兰州北山生态建设管护中心（会宁）完成退化林修复0.5万亩</t>
  </si>
  <si>
    <t>被委托单位甘肃省兰州北山生态建设管护中心（会宁）已完成退化林修复0.5万亩</t>
  </si>
  <si>
    <t>被委托单位退化林修复面积</t>
  </si>
  <si>
    <t>0.5万亩</t>
  </si>
  <si>
    <r>
      <rPr>
        <b/>
        <sz val="16"/>
        <color theme="1"/>
        <rFont val="宋体"/>
        <charset val="134"/>
      </rPr>
      <t>2022年</t>
    </r>
    <r>
      <rPr>
        <b/>
        <u/>
        <sz val="16"/>
        <color theme="1"/>
        <rFont val="宋体"/>
        <charset val="134"/>
      </rPr>
      <t>甘肃省白龙江林业保护中心</t>
    </r>
    <r>
      <rPr>
        <b/>
        <sz val="16"/>
        <color theme="1"/>
        <rFont val="宋体"/>
        <charset val="134"/>
      </rPr>
      <t>部门预算项目支出绩效自评表（三十七）</t>
    </r>
  </si>
  <si>
    <t>2021年重点区生态保护和修复项目（中央结转）</t>
  </si>
  <si>
    <t>1.通过人工造林，缩短森林成长周期，有效增加局部地区的植被盖度，对减少地表径流，防止水土流失，保护环境起到积极的作用。2.科学开展退化防护林修复，合理调整树种，龄组和径级结构，逐步培育形成异龄复层林，加速林分正向演替进程，确保森林生态系统更加稳定、生态功能进一步提高，林地生产力大幅增加。3.北山上年结转5971.25万元，迭部上年结转384万元，南华上年结转130.04万元，洮河上年结转1506.64万元。</t>
  </si>
  <si>
    <t>全面完成指标任务</t>
  </si>
  <si>
    <t>作业设计编制合格率</t>
  </si>
  <si>
    <t>项目实施合格率</t>
  </si>
  <si>
    <r>
      <rPr>
        <sz val="9"/>
        <color theme="1"/>
        <rFont val="Arial"/>
        <charset val="0"/>
      </rPr>
      <t>≥</t>
    </r>
    <r>
      <rPr>
        <sz val="9"/>
        <color indexed="8"/>
        <rFont val="宋体"/>
        <charset val="134"/>
      </rPr>
      <t>95%</t>
    </r>
  </si>
  <si>
    <t>2022年底按年初目标全部完成</t>
  </si>
  <si>
    <t>2022年12月前</t>
  </si>
  <si>
    <t>人工造林</t>
  </si>
  <si>
    <t>800元/亩</t>
  </si>
  <si>
    <t>退化林修复</t>
  </si>
  <si>
    <t>600元/亩</t>
  </si>
  <si>
    <t>封山育林</t>
  </si>
  <si>
    <t>100元/亩</t>
  </si>
  <si>
    <t>增加职工收入，带动当地群众通过投劳增加经济收入。</t>
  </si>
  <si>
    <t>增加国土绿化面积，加快生态文明建设。</t>
  </si>
  <si>
    <t>维护林区社会和谐稳定。</t>
  </si>
  <si>
    <t>改善生态环境。</t>
  </si>
  <si>
    <t>实现森林面积和蓄积双增长。</t>
  </si>
  <si>
    <t>实现森林资源可持续健康发展</t>
  </si>
  <si>
    <r>
      <rPr>
        <b/>
        <sz val="16"/>
        <color theme="1"/>
        <rFont val="宋体"/>
        <charset val="134"/>
      </rPr>
      <t>2022年</t>
    </r>
    <r>
      <rPr>
        <b/>
        <u/>
        <sz val="16"/>
        <color theme="1"/>
        <rFont val="宋体"/>
        <charset val="134"/>
      </rPr>
      <t>甘肃省白龙江林业保护中心</t>
    </r>
    <r>
      <rPr>
        <b/>
        <sz val="16"/>
        <color theme="1"/>
        <rFont val="宋体"/>
        <charset val="134"/>
      </rPr>
      <t>部门预算项目支出绩效自评表（三十八）</t>
    </r>
  </si>
  <si>
    <t>2021年造林补助（中央）</t>
  </si>
  <si>
    <t>甘肃省兰州北山生态建设管护中心</t>
  </si>
  <si>
    <t>北山生态建设管护中心上年结转501.33万元，造林5.0万亩</t>
  </si>
  <si>
    <t>完成造林5.0万亩任务</t>
  </si>
  <si>
    <t>指标1：造林面积（万亩）</t>
  </si>
  <si>
    <t>指标1：当期造林成活率（%）</t>
  </si>
  <si>
    <r>
      <rPr>
        <sz val="9"/>
        <color rgb="FF000000"/>
        <rFont val="Arial"/>
        <charset val="134"/>
      </rPr>
      <t>≥</t>
    </r>
    <r>
      <rPr>
        <sz val="9"/>
        <color rgb="FF000000"/>
        <rFont val="宋体"/>
        <charset val="134"/>
      </rPr>
      <t>70</t>
    </r>
  </si>
  <si>
    <t>指标1：当期投资到位率（%）</t>
  </si>
  <si>
    <t>指标2：当期投资支付率（%）</t>
  </si>
  <si>
    <t>≥30</t>
  </si>
  <si>
    <t>指标3：计划完成及时性</t>
  </si>
  <si>
    <t>指标1：成本控制情况</t>
  </si>
  <si>
    <t>投资预算内</t>
  </si>
  <si>
    <t>指标1：森林保护管理能力</t>
  </si>
  <si>
    <t>指标1：植被盖度提高能力</t>
  </si>
  <si>
    <t>明显提高</t>
  </si>
  <si>
    <t>指标2：生态环境改善情况</t>
  </si>
  <si>
    <t>有效改善</t>
  </si>
  <si>
    <t>是否建立森林资源长效管理机制</t>
  </si>
  <si>
    <t>指标2：林地管护到位率（%）</t>
  </si>
  <si>
    <t>指标3：业务人员能力考核合格率（%）</t>
  </si>
  <si>
    <t>指标1：公众满意度</t>
  </si>
  <si>
    <t>≥85</t>
  </si>
  <si>
    <r>
      <rPr>
        <b/>
        <sz val="16"/>
        <color theme="1"/>
        <rFont val="宋体"/>
        <charset val="134"/>
      </rPr>
      <t>2022年</t>
    </r>
    <r>
      <rPr>
        <b/>
        <u/>
        <sz val="16"/>
        <color theme="1"/>
        <rFont val="宋体"/>
        <charset val="134"/>
      </rPr>
      <t>甘肃省白龙江林业保护中心</t>
    </r>
    <r>
      <rPr>
        <b/>
        <sz val="16"/>
        <color theme="1"/>
        <rFont val="宋体"/>
        <charset val="134"/>
      </rPr>
      <t>部门预算项目支出绩效自评表（三十九）</t>
    </r>
  </si>
  <si>
    <t>完善火情嘹望监测系统建设，打造人工与自动远程监控相结合的监控系统;建设防火专业队营房、物资储备库、防火训练基地等基础设施，建立功能完善的防火设备，改善扑火条件，提高灭火效率和对森林火灾的反应及扑救能力。
项目建成后，森林防火嘹望监测、林火指挥系统和扑火队伍体系建设进一步健全，防火基础设施、器具器材得到进一步改善，预防和防治森林火灾的能力进一步提升， 全面提高森林火灾高风险区预防和扑救综合控制能力，提高森林火灾高风险区处置突发公共事件能力，达到保护森林资源，防止火灾蔓延、控制森林火灾发生的目的，为维护森林资源和生态安全，促进区城社会经济健康、稳定、持续、快速发展提供强有力的支撑。</t>
  </si>
  <si>
    <t>2021年结转25.13万元，2020年结转74.27万元，2022年按照年初预期目标值100%完成，资金全部支出。</t>
  </si>
  <si>
    <t>资金金额（万元）</t>
  </si>
  <si>
    <t>当年完成率（%）</t>
  </si>
  <si>
    <t>当年任务合格率（%）</t>
  </si>
  <si>
    <t>资金下达及时性</t>
  </si>
  <si>
    <t xml:space="preserve">目标完成及时性  
</t>
  </si>
  <si>
    <t>成本控制是否显著</t>
  </si>
  <si>
    <t>职工收入水平是吗明显提升（是否）</t>
  </si>
  <si>
    <t>是否</t>
  </si>
  <si>
    <t>职工生活是否明显提升（是否）</t>
  </si>
  <si>
    <t>维护林区是否稳定（是否）</t>
  </si>
  <si>
    <t>天然林资源保护对生态环境改善情况（是否明显）</t>
  </si>
  <si>
    <t>国家级公益林对生态环境改善情况（是否明显）</t>
  </si>
  <si>
    <t>天然林资源保护维护林区稳定（是否）</t>
  </si>
  <si>
    <t>国家级公益林保障经济可持续发展（是否）</t>
  </si>
  <si>
    <t>政策宣传满意度</t>
  </si>
  <si>
    <t>服务及群众满意度</t>
  </si>
  <si>
    <r>
      <rPr>
        <b/>
        <sz val="16"/>
        <color theme="1"/>
        <rFont val="宋体"/>
        <charset val="134"/>
      </rPr>
      <t>2022年</t>
    </r>
    <r>
      <rPr>
        <b/>
        <u/>
        <sz val="16"/>
        <color theme="1"/>
        <rFont val="宋体"/>
        <charset val="134"/>
      </rPr>
      <t>甘肃省白龙江林业保护中心</t>
    </r>
    <r>
      <rPr>
        <b/>
        <sz val="16"/>
        <color theme="1"/>
        <rFont val="宋体"/>
        <charset val="134"/>
      </rPr>
      <t>部门预算项目支出绩效自评表（四十）</t>
    </r>
  </si>
  <si>
    <t>2021年产业化管理（省级结转）</t>
  </si>
  <si>
    <t>1.插岗梁管护中心结转70万元，通过提质增效建成示范基地油橄榄1170亩。2.南华管护中心结转130万元，完成南华生态建设管护中心林果产业（葡萄）提质增效建设项目。</t>
  </si>
  <si>
    <t>由于2021年12月底下达资金，资金下达较晚，2022年已完成项目实施任务。</t>
  </si>
  <si>
    <t>建成油橄榄示范基地（亩）</t>
  </si>
  <si>
    <t>新建或提质增效面积（亩）</t>
  </si>
  <si>
    <t>≥1650</t>
  </si>
  <si>
    <t>项目带动群众户数（户）</t>
  </si>
  <si>
    <t>≥120</t>
  </si>
  <si>
    <t>未完成</t>
  </si>
  <si>
    <t>严格控制成本</t>
  </si>
  <si>
    <t>提高林区收入</t>
  </si>
  <si>
    <t>带动当地经济发展</t>
  </si>
  <si>
    <t>群众发展林果产业积极性</t>
  </si>
  <si>
    <t>高</t>
  </si>
  <si>
    <t>促进项目区域生态改善情况</t>
  </si>
  <si>
    <t>示范引领作用发挥</t>
  </si>
  <si>
    <t>受益群众满意度</t>
  </si>
  <si>
    <t>请在此处简要说明中央和省委巡视、各级审计和财政监督中发现的问题及其所涉及的金额，如没有填无。    无</t>
  </si>
  <si>
    <r>
      <rPr>
        <b/>
        <sz val="16"/>
        <color theme="1"/>
        <rFont val="宋体"/>
        <charset val="134"/>
      </rPr>
      <t>2022年</t>
    </r>
    <r>
      <rPr>
        <b/>
        <u/>
        <sz val="16"/>
        <color theme="1"/>
        <rFont val="宋体"/>
        <charset val="134"/>
      </rPr>
      <t>甘肃省白龙江林业保护中心</t>
    </r>
    <r>
      <rPr>
        <b/>
        <sz val="16"/>
        <color theme="1"/>
        <rFont val="宋体"/>
        <charset val="134"/>
      </rPr>
      <t>部门预算项目支出绩效自评表（四十一）</t>
    </r>
  </si>
  <si>
    <t>白龙江流域森林火灾高风险综合治理项目（中央结转）</t>
  </si>
  <si>
    <t>甘肃省迭部生态建设管护中心</t>
  </si>
  <si>
    <t>森林防火嘹望监测、林火指挥系统和扑火队伍体系建设进一步健全，防火基础设施、器具器材得到进一步改善，预防和防治森林火灾的能力进一步提升， 全面提高森林火灾高风险区预防和扑救综合控制能力，提高森林火灾高风险区处置突发公共事件能力，达到保护森林资源，防止火灾蔓延、控制森林火灾发生的目的，为维护森林资源和生态安全，促进区城社会经济健康、稳定、持续、快速发展提供强有力的支撑。</t>
  </si>
  <si>
    <t>加强草原防火保障能力</t>
  </si>
  <si>
    <t>逐步加强</t>
  </si>
  <si>
    <t>提升草原防火预防能力</t>
  </si>
  <si>
    <t>逐步提升</t>
  </si>
  <si>
    <t>提升草原防火装备现代化水平</t>
  </si>
  <si>
    <t>逐步提高</t>
  </si>
  <si>
    <t>建设区生态环境改善</t>
  </si>
  <si>
    <t>群众职工满意度</t>
  </si>
  <si>
    <t>≥98%</t>
  </si>
  <si>
    <r>
      <rPr>
        <b/>
        <sz val="16"/>
        <color theme="1"/>
        <rFont val="宋体"/>
        <charset val="134"/>
      </rPr>
      <t>2022年</t>
    </r>
    <r>
      <rPr>
        <b/>
        <u/>
        <sz val="16"/>
        <color theme="1"/>
        <rFont val="宋体"/>
        <charset val="134"/>
      </rPr>
      <t>甘肃省白龙江林业保护中心</t>
    </r>
    <r>
      <rPr>
        <b/>
        <sz val="16"/>
        <color theme="1"/>
        <rFont val="宋体"/>
        <charset val="134"/>
      </rPr>
      <t>部门预算项目支出绩效自评表（四十二）</t>
    </r>
  </si>
  <si>
    <t>科技条件专项（省级结转）</t>
  </si>
  <si>
    <t>财政部、国家林业和草原局</t>
  </si>
  <si>
    <t>甘肃省南华生态建设管护中心</t>
  </si>
  <si>
    <t>优化葡萄树形，提高劳动效率，有利促进酿酒葡萄产业健康有序发展</t>
  </si>
  <si>
    <t>技术推广应用质量合格率</t>
  </si>
  <si>
    <r>
      <rPr>
        <sz val="9"/>
        <color theme="1"/>
        <rFont val="宋体"/>
        <charset val="134"/>
        <scheme val="minor"/>
      </rPr>
      <t>≥9</t>
    </r>
    <r>
      <rPr>
        <sz val="9"/>
        <color theme="1"/>
        <rFont val="宋体"/>
        <charset val="134"/>
        <scheme val="minor"/>
      </rPr>
      <t>5</t>
    </r>
    <r>
      <rPr>
        <sz val="9"/>
        <color theme="1"/>
        <rFont val="宋体"/>
        <charset val="134"/>
        <scheme val="minor"/>
      </rPr>
      <t>%</t>
    </r>
  </si>
  <si>
    <t>阶段性验收合格</t>
  </si>
  <si>
    <t>培训人均成本</t>
  </si>
  <si>
    <r>
      <rPr>
        <sz val="10"/>
        <rFont val="宋体"/>
        <charset val="134"/>
      </rPr>
      <t>5</t>
    </r>
    <r>
      <rPr>
        <sz val="10"/>
        <rFont val="宋体"/>
        <charset val="134"/>
      </rPr>
      <t>0元</t>
    </r>
  </si>
  <si>
    <t>技术创新带动收入增长</t>
  </si>
  <si>
    <r>
      <rPr>
        <sz val="9"/>
        <color theme="1"/>
        <rFont val="宋体"/>
        <charset val="134"/>
        <scheme val="minor"/>
      </rPr>
      <t>≥15</t>
    </r>
    <r>
      <rPr>
        <sz val="9"/>
        <color theme="1"/>
        <rFont val="宋体"/>
        <charset val="134"/>
        <scheme val="minor"/>
      </rPr>
      <t>%</t>
    </r>
  </si>
  <si>
    <t>带动当地就业人数</t>
  </si>
  <si>
    <r>
      <rPr>
        <sz val="9"/>
        <color theme="1"/>
        <rFont val="宋体"/>
        <charset val="134"/>
        <scheme val="minor"/>
      </rPr>
      <t>≥30</t>
    </r>
    <r>
      <rPr>
        <sz val="9"/>
        <color theme="1"/>
        <rFont val="宋体"/>
        <charset val="134"/>
        <scheme val="minor"/>
      </rPr>
      <t>%</t>
    </r>
  </si>
  <si>
    <t>技术创新对生态的改善程度</t>
  </si>
  <si>
    <t>技术创新示范引领作用发挥</t>
  </si>
  <si>
    <t>培训对象满意度</t>
  </si>
  <si>
    <t>请在此处简要说明中央和省委巡视、各级审计和财政监督中发现的问题及其所涉及的金额，如没有填无。       无</t>
  </si>
  <si>
    <r>
      <rPr>
        <b/>
        <sz val="16"/>
        <color theme="1"/>
        <rFont val="宋体"/>
        <charset val="134"/>
      </rPr>
      <t>2022年</t>
    </r>
    <r>
      <rPr>
        <b/>
        <u/>
        <sz val="16"/>
        <color theme="1"/>
        <rFont val="宋体"/>
        <charset val="134"/>
      </rPr>
      <t>甘肃省白龙江林业保护中心</t>
    </r>
    <r>
      <rPr>
        <b/>
        <sz val="16"/>
        <color theme="1"/>
        <rFont val="宋体"/>
        <charset val="134"/>
      </rPr>
      <t>部门预算项目支出绩效自评表（四十三）</t>
    </r>
  </si>
  <si>
    <t>迭山山脉森林高风险治理项目（中央结转）</t>
  </si>
  <si>
    <t>甘肃省洮河生态建设管护中心</t>
  </si>
  <si>
    <t>洮河生态建设局新建森林消防队营房（含防火物资储备库）1座，建筑面积2649.12㎡，（其中防火物资储备库建筑面积为286.69㎡），训练场地2400㎡，院内道路及停车场1277㎡；林火视频监控系统3套（含前端监测系统、传输系统、安防系统以及供电系统3套）；购置运兵车1辆，机具运输车1辆，睡袋（含隔潮垫）80套，消防服（含照明头盔、手套、鞋）160套，作训服160套，帐篷3顶，简易烧伤救护设备25套，防寒大衣240件。</t>
  </si>
  <si>
    <t>森林消防队营房（含防火物资储备库）1座，建筑面积2649.12㎡</t>
  </si>
  <si>
    <t>2649.12㎡</t>
  </si>
  <si>
    <t>林火视频监控系统3套</t>
  </si>
  <si>
    <t>3套</t>
  </si>
  <si>
    <t>购置运兵车1辆，机具运输车1辆</t>
  </si>
  <si>
    <t>2辆</t>
  </si>
  <si>
    <t>按照项目实施方案完成合格率</t>
  </si>
  <si>
    <t>2022年底全部完成</t>
  </si>
  <si>
    <t>成本控制情况（定额标准内）</t>
  </si>
  <si>
    <t>增加职工收入，带动当地群众经济收入</t>
  </si>
  <si>
    <t>维护林区社会稳定</t>
  </si>
  <si>
    <t>提高林区防灭火水平能力</t>
  </si>
  <si>
    <t>有效保护森林资源</t>
  </si>
  <si>
    <t>实现长效管理机制</t>
  </si>
  <si>
    <r>
      <rPr>
        <b/>
        <sz val="16"/>
        <color theme="1"/>
        <rFont val="宋体"/>
        <charset val="134"/>
      </rPr>
      <t>2022年</t>
    </r>
    <r>
      <rPr>
        <b/>
        <u/>
        <sz val="16"/>
        <color theme="1"/>
        <rFont val="宋体"/>
        <charset val="134"/>
      </rPr>
      <t>甘肃省白龙江林业保护中心</t>
    </r>
    <r>
      <rPr>
        <b/>
        <sz val="16"/>
        <color theme="1"/>
        <rFont val="宋体"/>
        <charset val="134"/>
      </rPr>
      <t>部门预算项目支出绩效自评表（四十四）</t>
    </r>
  </si>
  <si>
    <t>甘肃省白龙江林区珍稀濒危树种保护和培育技术推广示范（中央结转）</t>
  </si>
  <si>
    <t>甘肃省白龙江林业科学研究所</t>
  </si>
  <si>
    <r>
      <rPr>
        <sz val="9"/>
        <color theme="1"/>
        <rFont val="宋体"/>
        <charset val="134"/>
      </rPr>
      <t>建设连香树、水青树等珍稀濒危树种保护示范推广33.34hm</t>
    </r>
    <r>
      <rPr>
        <vertAlign val="superscript"/>
        <sz val="9"/>
        <color theme="1"/>
        <rFont val="宋体"/>
        <charset val="134"/>
      </rPr>
      <t>2</t>
    </r>
    <r>
      <rPr>
        <sz val="9"/>
        <color theme="1"/>
        <rFont val="宋体"/>
        <charset val="134"/>
      </rPr>
      <t>；连香树育苗0.27hm</t>
    </r>
    <r>
      <rPr>
        <vertAlign val="superscript"/>
        <sz val="9"/>
        <color theme="1"/>
        <rFont val="宋体"/>
        <charset val="134"/>
      </rPr>
      <t>2</t>
    </r>
    <r>
      <rPr>
        <sz val="9"/>
        <color theme="1"/>
        <rFont val="宋体"/>
        <charset val="134"/>
      </rPr>
      <t>、定植苗木0.33hm</t>
    </r>
    <r>
      <rPr>
        <vertAlign val="superscript"/>
        <sz val="9"/>
        <color theme="1"/>
        <rFont val="宋体"/>
        <charset val="134"/>
      </rPr>
      <t>2</t>
    </r>
    <r>
      <rPr>
        <sz val="9"/>
        <color theme="1"/>
        <rFont val="宋体"/>
        <charset val="134"/>
      </rPr>
      <t>；连香树更新技术示范推广13.34hm</t>
    </r>
    <r>
      <rPr>
        <vertAlign val="superscript"/>
        <sz val="9"/>
        <color theme="1"/>
        <rFont val="宋体"/>
        <charset val="134"/>
      </rPr>
      <t>2</t>
    </r>
    <r>
      <rPr>
        <sz val="9"/>
        <color theme="1"/>
        <rFont val="宋体"/>
        <charset val="134"/>
      </rPr>
      <t>；培训基层专业技术人员100人（次），并发放培训资料200份。</t>
    </r>
  </si>
  <si>
    <r>
      <rPr>
        <sz val="9"/>
        <color theme="1"/>
        <rFont val="宋体"/>
        <charset val="134"/>
      </rPr>
      <t>完成连香树、水青树等珍稀濒危树种保护示范推广20.00hm</t>
    </r>
    <r>
      <rPr>
        <vertAlign val="superscript"/>
        <sz val="9"/>
        <color theme="1"/>
        <rFont val="宋体"/>
        <charset val="134"/>
      </rPr>
      <t>2</t>
    </r>
    <r>
      <rPr>
        <sz val="9"/>
        <color theme="1"/>
        <rFont val="宋体"/>
        <charset val="134"/>
      </rPr>
      <t>；连香树育苗0.27hm</t>
    </r>
    <r>
      <rPr>
        <vertAlign val="superscript"/>
        <sz val="9"/>
        <color theme="1"/>
        <rFont val="宋体"/>
        <charset val="134"/>
      </rPr>
      <t>2</t>
    </r>
    <r>
      <rPr>
        <sz val="9"/>
        <color theme="1"/>
        <rFont val="宋体"/>
        <charset val="134"/>
      </rPr>
      <t>、定植苗木0.33hm</t>
    </r>
    <r>
      <rPr>
        <vertAlign val="superscript"/>
        <sz val="9"/>
        <color theme="1"/>
        <rFont val="宋体"/>
        <charset val="134"/>
      </rPr>
      <t>2</t>
    </r>
    <r>
      <rPr>
        <sz val="9"/>
        <color theme="1"/>
        <rFont val="宋体"/>
        <charset val="134"/>
      </rPr>
      <t>；连香树更新技术示范推广13.34hm</t>
    </r>
    <r>
      <rPr>
        <vertAlign val="superscript"/>
        <sz val="9"/>
        <color theme="1"/>
        <rFont val="宋体"/>
        <charset val="134"/>
      </rPr>
      <t>2</t>
    </r>
    <r>
      <rPr>
        <sz val="9"/>
        <color theme="1"/>
        <rFont val="宋体"/>
        <charset val="134"/>
      </rPr>
      <t>；发表论文3篇。</t>
    </r>
  </si>
  <si>
    <t>指标1：保护示范推广</t>
  </si>
  <si>
    <t>指标2：连香树育苗</t>
  </si>
  <si>
    <t>指标2：连香树幼苗定植</t>
  </si>
  <si>
    <t>指标1：定植苗木成活率</t>
  </si>
  <si>
    <t>≧90%</t>
  </si>
  <si>
    <t>指标2：更新示范造林成活率</t>
  </si>
  <si>
    <t>≧85%</t>
  </si>
  <si>
    <t>指标1：促进林区经济发展</t>
  </si>
  <si>
    <t>促进林区经济发展</t>
  </si>
  <si>
    <t>指标1：促进林区社会发展</t>
  </si>
  <si>
    <t>指标1：促进林区生态建设</t>
  </si>
  <si>
    <t>促进林区生态建设</t>
  </si>
  <si>
    <t>指标1：促进林区可持续发展</t>
  </si>
  <si>
    <t>促进林区可持续发展</t>
  </si>
  <si>
    <t>指标1：服务林区满意度</t>
  </si>
  <si>
    <t>促进林区珍稀树种保护</t>
  </si>
  <si>
    <r>
      <rPr>
        <b/>
        <sz val="16"/>
        <color theme="1"/>
        <rFont val="宋体"/>
        <charset val="134"/>
      </rPr>
      <t>2022年</t>
    </r>
    <r>
      <rPr>
        <b/>
        <u/>
        <sz val="16"/>
        <color theme="1"/>
        <rFont val="宋体"/>
        <charset val="134"/>
      </rPr>
      <t>甘肃省白龙江林业保护中心</t>
    </r>
    <r>
      <rPr>
        <b/>
        <sz val="16"/>
        <color theme="1"/>
        <rFont val="宋体"/>
        <charset val="134"/>
      </rPr>
      <t>部门预算项目支出绩效自评表（四十五）</t>
    </r>
  </si>
  <si>
    <t>白龙江林区云杉锈病研究（省级结转）</t>
  </si>
  <si>
    <t>初步明确白龙江林区侵染云杉针叶的锈菌种类，完成锈菌主要种类的描记，提供主要类群的超微结构特征图片；明确主要病菌的转主寄主；了解白龙江林区云杉锈病发生情况，探讨影响病害的主要环境因子；国内核心期刊上发表2-3篇文章。</t>
  </si>
  <si>
    <t>完成标本初步鉴定，根据采集结果，初步筛选发生普遍的锈菌，开展接种实验和分子生物学实验；继续采集未能鉴定到种的锈菌标本，进行基因序列分析来进一步鉴定；国内核心期刊发表文章1篇。</t>
  </si>
  <si>
    <t>指标1：标本采集</t>
  </si>
  <si>
    <t>主要种类描记</t>
  </si>
  <si>
    <t>疫情原因未补充调查</t>
  </si>
  <si>
    <t>指标2：国内核心期刊论文</t>
  </si>
  <si>
    <t>2至3篇</t>
  </si>
  <si>
    <t>1篇</t>
  </si>
  <si>
    <t>指标1：接种实验完成情况</t>
  </si>
  <si>
    <t>指标2：分子生物学实验</t>
  </si>
  <si>
    <t>指标2：预算执行率</t>
  </si>
  <si>
    <t>疫情原因未补充调查，资金还未支付完</t>
  </si>
  <si>
    <t>指标1：控制在预算内</t>
  </si>
  <si>
    <t>促进林区病虫害防治</t>
  </si>
  <si>
    <r>
      <rPr>
        <b/>
        <sz val="16"/>
        <color theme="1"/>
        <rFont val="宋体"/>
        <charset val="134"/>
      </rPr>
      <t>2022年</t>
    </r>
    <r>
      <rPr>
        <b/>
        <u/>
        <sz val="16"/>
        <color theme="1"/>
        <rFont val="宋体"/>
        <charset val="134"/>
      </rPr>
      <t>甘肃省白龙江林业保护中心</t>
    </r>
    <r>
      <rPr>
        <b/>
        <sz val="16"/>
        <color theme="1"/>
        <rFont val="宋体"/>
        <charset val="134"/>
      </rPr>
      <t>部门预算项目支出绩效自评表（四十六）</t>
    </r>
  </si>
  <si>
    <t>在舟曲生态建设局沙滩林场开展示范推广工作，在沙滩林场完成人工云杉林卫生伐300亩，修枝300亩，封禁300亩；建立90亩(6hm2)人工云杉林固定监测样地1处，用于水、土、气、生等监连续测，开展人工云杉林结构优化技术培训班2期，培训技术人员50人.次，发放培训材料200份。</t>
  </si>
  <si>
    <t>沙滩林场完成人工云杉林卫生伐300亩，修枝300亩，封禁300亩；建立90亩(6hm2)人工云杉林固定监测样地1处开展人工云杉林结构优化技术培训班2期，培训技术人员50人.次，发放培训材料200份。</t>
  </si>
  <si>
    <t>指标1：人工云杉林卫生伐</t>
  </si>
  <si>
    <t>300亩</t>
  </si>
  <si>
    <t>指标2：人工云杉林修枝</t>
  </si>
  <si>
    <t>指标3：人工云杉林封禁</t>
  </si>
  <si>
    <t>指标1：建立固定样地</t>
  </si>
  <si>
    <t>1处</t>
  </si>
  <si>
    <t>指标2：举办培训班2期</t>
  </si>
  <si>
    <t>50人·次</t>
  </si>
  <si>
    <t>促进人工云杉林结构优化</t>
  </si>
  <si>
    <r>
      <rPr>
        <b/>
        <sz val="16"/>
        <color theme="1"/>
        <rFont val="宋体"/>
        <charset val="134"/>
      </rPr>
      <t>2022年</t>
    </r>
    <r>
      <rPr>
        <b/>
        <u/>
        <sz val="16"/>
        <color theme="1"/>
        <rFont val="宋体"/>
        <charset val="134"/>
      </rPr>
      <t>甘肃省白龙江林业保护中心</t>
    </r>
    <r>
      <rPr>
        <b/>
        <sz val="16"/>
        <color theme="1"/>
        <rFont val="宋体"/>
        <charset val="134"/>
      </rPr>
      <t>部门预算项目支出绩效自评表（四十七）</t>
    </r>
  </si>
  <si>
    <t>黄河上游水源涵养区旗舰种紫果云杉种群保护与恢复技术研究（结转资金）</t>
  </si>
  <si>
    <t>揭示紫果云杉种群致衰的因素和机理；研发紫果云杉衰败种群人工复壮技术措施，建立紫果云杉人工快繁技术体系；发表论文7篇；建立固定样地30块；培养专业技术骨干5名；建立紫果云杉育苗平台；制订《紫果云杉育苗技术规程》《紫果云杉造林技术规程》2个。</t>
  </si>
  <si>
    <t>完成紫果云杉种群致衰的因素和机理；建立紫果云杉人工快繁技术体系；发表论文7篇；建立固定样地30块；培养专业技术骨干5名；建立紫果云杉育苗平台；制订《紫果云杉育苗技术规程》《紫果云杉造林技术规程》2个。</t>
  </si>
  <si>
    <t>指标1：发表科技论文</t>
  </si>
  <si>
    <t>指标2：建立固定样地</t>
  </si>
  <si>
    <t>30块</t>
  </si>
  <si>
    <t>指标3：培养专业技术骨干</t>
  </si>
  <si>
    <t>5名</t>
  </si>
  <si>
    <t>指标1：制订技术规程</t>
  </si>
  <si>
    <t>指标1：工作按时完成情况</t>
  </si>
  <si>
    <t>实施方案一致</t>
  </si>
  <si>
    <t>促进紫果云杉种群保护</t>
  </si>
  <si>
    <r>
      <rPr>
        <b/>
        <sz val="16"/>
        <color theme="1"/>
        <rFont val="宋体"/>
        <charset val="134"/>
      </rPr>
      <t>2022年</t>
    </r>
    <r>
      <rPr>
        <b/>
        <u/>
        <sz val="16"/>
        <color theme="1"/>
        <rFont val="宋体"/>
        <charset val="134"/>
      </rPr>
      <t>甘肃省白龙江林业保护中心</t>
    </r>
    <r>
      <rPr>
        <b/>
        <sz val="16"/>
        <color theme="1"/>
        <rFont val="宋体"/>
        <charset val="134"/>
      </rPr>
      <t>部门预算项目支出绩效自评表（四十八）</t>
    </r>
  </si>
  <si>
    <t xml:space="preserve">   1.2022年 编制《甘肃中部地区草原防火物资储备库建设项目可行性研究报告》。
   2.2022年完成省林草局火灾预防处安排的其他森林草原防火类工作。</t>
  </si>
  <si>
    <t xml:space="preserve">    2022年完成《甘肃中部地区草原防火物资储备库建设项目可行性研究报告》的编制及报送。完成省林草局火灾预防处安排的其他森林草原防火类工作。
</t>
  </si>
  <si>
    <t>指标1：可行性研究报告数量</t>
  </si>
  <si>
    <t>指标1：规划布局是否科学合理</t>
  </si>
  <si>
    <t>指标2：是否通过评审并批复</t>
  </si>
  <si>
    <t>指标1：是否及时报送</t>
  </si>
  <si>
    <t>指标1：争取项目建设资金落实</t>
  </si>
  <si>
    <t>指标1：是否提升草原防火能力</t>
  </si>
  <si>
    <t>指标1：是否有效保护草原资源</t>
  </si>
  <si>
    <t>指标1：仪器设备是否满足需求</t>
  </si>
  <si>
    <t>指标1：服务对象是否满意</t>
  </si>
  <si>
    <r>
      <rPr>
        <sz val="9"/>
        <color theme="1"/>
        <rFont val="Arial"/>
        <charset val="134"/>
      </rPr>
      <t>≥</t>
    </r>
    <r>
      <rPr>
        <sz val="9"/>
        <color theme="1"/>
        <rFont val="宋体"/>
        <charset val="134"/>
        <scheme val="minor"/>
      </rPr>
      <t>90%</t>
    </r>
  </si>
  <si>
    <r>
      <rPr>
        <b/>
        <sz val="16"/>
        <color theme="1"/>
        <rFont val="宋体"/>
        <charset val="134"/>
      </rPr>
      <t>2022年</t>
    </r>
    <r>
      <rPr>
        <b/>
        <u/>
        <sz val="16"/>
        <color theme="1"/>
        <rFont val="宋体"/>
        <charset val="134"/>
      </rPr>
      <t>甘肃省白龙江林业保护中心</t>
    </r>
    <r>
      <rPr>
        <b/>
        <sz val="16"/>
        <color theme="1"/>
        <rFont val="宋体"/>
        <charset val="134"/>
      </rPr>
      <t>部门预算项目支出绩效自评表（四十九）</t>
    </r>
  </si>
  <si>
    <t>2021年度省财政湿地保护修复项目</t>
  </si>
  <si>
    <t>2021年机关结转资金18万元，委托白龙江林业生态监测和调查规划院对全林区湿地资源进行本底调查</t>
  </si>
  <si>
    <t>完成了白龙江林区湿地资源调查报告</t>
  </si>
  <si>
    <t>监测设施设备采购数量</t>
  </si>
  <si>
    <t>5万</t>
  </si>
  <si>
    <t>调查规划成果数量</t>
  </si>
  <si>
    <t>设备完好率</t>
  </si>
  <si>
    <t>项目当期完成率</t>
  </si>
  <si>
    <t>差旅费、资料印制费、设备购置费、成果评审费</t>
  </si>
  <si>
    <t>30万</t>
  </si>
  <si>
    <t>通过调查结果，申请补助资金</t>
  </si>
  <si>
    <t>按调查结果计算</t>
  </si>
  <si>
    <t>湿地保护与恢复增加管护人数（人）</t>
  </si>
  <si>
    <t>60人</t>
  </si>
  <si>
    <t>湿地保护对生态环境改善情况（是否明显）</t>
  </si>
  <si>
    <t>湿地项目区生态效益可持续（是否明显）</t>
  </si>
</sst>
</file>

<file path=xl/styles.xml><?xml version="1.0" encoding="utf-8"?>
<styleSheet xmlns="http://schemas.openxmlformats.org/spreadsheetml/2006/main">
  <numFmts count="13">
    <numFmt numFmtId="43" formatCode="_ * #,##0.00_ ;_ * \-#,##0.00_ ;_ * &quot;-&quot;??_ ;_ @_ "/>
    <numFmt numFmtId="176" formatCode="0_ "/>
    <numFmt numFmtId="177" formatCode="0_);[Red]\(0\)"/>
    <numFmt numFmtId="178" formatCode="0.000%"/>
    <numFmt numFmtId="41" formatCode="_ * #,##0_ ;_ * \-#,##0_ ;_ * &quot;-&quot;_ ;_ @_ "/>
    <numFmt numFmtId="179" formatCode="0.000_ "/>
    <numFmt numFmtId="180" formatCode="0.00_ "/>
    <numFmt numFmtId="42" formatCode="_ &quot;￥&quot;* #,##0_ ;_ &quot;￥&quot;* \-#,##0_ ;_ &quot;￥&quot;* &quot;-&quot;_ ;_ @_ "/>
    <numFmt numFmtId="181" formatCode="0.00_);[Red]\(0.00\)"/>
    <numFmt numFmtId="44" formatCode="_ &quot;￥&quot;* #,##0.00_ ;_ &quot;￥&quot;* \-#,##0.00_ ;_ &quot;￥&quot;* &quot;-&quot;??_ ;_ @_ "/>
    <numFmt numFmtId="182" formatCode="0.0000_ "/>
    <numFmt numFmtId="183" formatCode="#,##0.00_ "/>
    <numFmt numFmtId="184" formatCode="0.0_ "/>
  </numFmts>
  <fonts count="82">
    <font>
      <sz val="11"/>
      <color theme="1"/>
      <name val="宋体"/>
      <charset val="134"/>
      <scheme val="minor"/>
    </font>
    <font>
      <b/>
      <sz val="16"/>
      <color theme="1"/>
      <name val="宋体"/>
      <charset val="134"/>
    </font>
    <font>
      <sz val="9"/>
      <color theme="1"/>
      <name val="宋体"/>
      <charset val="134"/>
    </font>
    <font>
      <sz val="9"/>
      <color theme="1"/>
      <name val="宋体"/>
      <charset val="134"/>
      <scheme val="minor"/>
    </font>
    <font>
      <sz val="9"/>
      <color rgb="FF000000"/>
      <name val="宋体"/>
      <charset val="134"/>
      <scheme val="minor"/>
    </font>
    <font>
      <sz val="9"/>
      <color theme="1"/>
      <name val="Arial"/>
      <charset val="134"/>
    </font>
    <font>
      <sz val="9"/>
      <name val="宋体"/>
      <charset val="134"/>
    </font>
    <font>
      <sz val="9"/>
      <color rgb="FFFF0000"/>
      <name val="宋体"/>
      <charset val="134"/>
    </font>
    <font>
      <sz val="9"/>
      <color theme="1"/>
      <name val="SimSun"/>
      <charset val="134"/>
    </font>
    <font>
      <sz val="9"/>
      <name val="宋体"/>
      <charset val="134"/>
      <scheme val="minor"/>
    </font>
    <font>
      <sz val="10"/>
      <color theme="1"/>
      <name val="宋体"/>
      <charset val="134"/>
    </font>
    <font>
      <sz val="10"/>
      <name val="宋体"/>
      <charset val="134"/>
    </font>
    <font>
      <sz val="10"/>
      <color indexed="8"/>
      <name val="宋体"/>
      <charset val="134"/>
    </font>
    <font>
      <sz val="10"/>
      <color indexed="63"/>
      <name val="宋体"/>
      <charset val="134"/>
    </font>
    <font>
      <sz val="8"/>
      <color indexed="8"/>
      <name val="宋体"/>
      <charset val="134"/>
    </font>
    <font>
      <sz val="11"/>
      <color indexed="63"/>
      <name val="宋体"/>
      <charset val="134"/>
    </font>
    <font>
      <sz val="11"/>
      <color indexed="8"/>
      <name val="宋体"/>
      <charset val="134"/>
    </font>
    <font>
      <sz val="9"/>
      <color indexed="8"/>
      <name val="宋体"/>
      <charset val="134"/>
    </font>
    <font>
      <sz val="9"/>
      <color rgb="FF000000"/>
      <name val="Arial"/>
      <charset val="134"/>
    </font>
    <font>
      <sz val="9"/>
      <color rgb="FF000000"/>
      <name val="宋体"/>
      <charset val="134"/>
    </font>
    <font>
      <sz val="9"/>
      <color theme="1"/>
      <name val="Arial"/>
      <charset val="0"/>
    </font>
    <font>
      <b/>
      <sz val="18"/>
      <color theme="1"/>
      <name val="宋体"/>
      <charset val="134"/>
    </font>
    <font>
      <sz val="10"/>
      <color theme="1"/>
      <name val="宋体"/>
      <charset val="134"/>
      <scheme val="minor"/>
    </font>
    <font>
      <sz val="8"/>
      <name val="宋体"/>
      <charset val="134"/>
    </font>
    <font>
      <sz val="20"/>
      <color theme="1"/>
      <name val="宋体"/>
      <charset val="134"/>
      <scheme val="minor"/>
    </font>
    <font>
      <b/>
      <sz val="16"/>
      <color theme="1"/>
      <name val="宋体"/>
      <charset val="134"/>
      <scheme val="minor"/>
    </font>
    <font>
      <b/>
      <sz val="10"/>
      <color theme="1"/>
      <name val="宋体"/>
      <charset val="134"/>
      <scheme val="minor"/>
    </font>
    <font>
      <b/>
      <sz val="9"/>
      <color rgb="FF000000"/>
      <name val="宋体"/>
      <charset val="134"/>
      <scheme val="minor"/>
    </font>
    <font>
      <b/>
      <sz val="10"/>
      <color indexed="63"/>
      <name val="宋体"/>
      <charset val="134"/>
    </font>
    <font>
      <b/>
      <sz val="16"/>
      <color rgb="FF000000"/>
      <name val="宋体"/>
      <charset val="134"/>
    </font>
    <font>
      <sz val="10"/>
      <name val="宋体"/>
      <charset val="134"/>
      <scheme val="minor"/>
    </font>
    <font>
      <b/>
      <sz val="16"/>
      <name val="宋体"/>
      <charset val="134"/>
    </font>
    <font>
      <sz val="11"/>
      <name val="宋体"/>
      <charset val="134"/>
      <scheme val="minor"/>
    </font>
    <font>
      <sz val="10"/>
      <name val="Arial"/>
      <charset val="134"/>
    </font>
    <font>
      <b/>
      <sz val="9"/>
      <color theme="1"/>
      <name val="宋体"/>
      <charset val="134"/>
    </font>
    <font>
      <sz val="11"/>
      <color theme="1"/>
      <name val="宋体"/>
      <charset val="134"/>
    </font>
    <font>
      <sz val="11"/>
      <name val="宋体"/>
      <charset val="134"/>
    </font>
    <font>
      <sz val="10"/>
      <color rgb="FF000000"/>
      <name val="宋体"/>
      <charset val="134"/>
      <scheme val="minor"/>
    </font>
    <font>
      <sz val="11"/>
      <color theme="1"/>
      <name val="黑体"/>
      <charset val="134"/>
    </font>
    <font>
      <b/>
      <sz val="20"/>
      <color theme="1"/>
      <name val="宋体"/>
      <charset val="134"/>
      <scheme val="minor"/>
    </font>
    <font>
      <b/>
      <sz val="11"/>
      <color theme="1"/>
      <name val="宋体"/>
      <charset val="134"/>
      <scheme val="minor"/>
    </font>
    <font>
      <sz val="20"/>
      <color theme="1"/>
      <name val="方正小标宋简体"/>
      <charset val="134"/>
    </font>
    <font>
      <sz val="12"/>
      <color theme="1"/>
      <name val="宋体"/>
      <charset val="134"/>
      <scheme val="minor"/>
    </font>
    <font>
      <sz val="12"/>
      <color indexed="8"/>
      <name val="宋体"/>
      <charset val="134"/>
    </font>
    <font>
      <sz val="12"/>
      <name val="宋体"/>
      <charset val="134"/>
    </font>
    <font>
      <b/>
      <sz val="20"/>
      <color rgb="FF000000"/>
      <name val="宋体"/>
      <charset val="134"/>
    </font>
    <font>
      <b/>
      <sz val="10.5"/>
      <color rgb="FF000000"/>
      <name val="宋体"/>
      <charset val="134"/>
    </font>
    <font>
      <b/>
      <sz val="16"/>
      <color rgb="FF000000"/>
      <name val="仿宋"/>
      <charset val="134"/>
    </font>
    <font>
      <sz val="10.5"/>
      <color rgb="FF000000"/>
      <name val="宋体"/>
      <charset val="134"/>
    </font>
    <font>
      <sz val="10.5"/>
      <name val="宋体"/>
      <charset val="134"/>
    </font>
    <font>
      <b/>
      <sz val="22"/>
      <color theme="1"/>
      <name val="宋体"/>
      <charset val="134"/>
      <scheme val="minor"/>
    </font>
    <font>
      <sz val="14"/>
      <color theme="1"/>
      <name val="黑体"/>
      <charset val="134"/>
    </font>
    <font>
      <b/>
      <sz val="36"/>
      <color theme="1"/>
      <name val="宋体"/>
      <charset val="134"/>
      <scheme val="minor"/>
    </font>
    <font>
      <sz val="28"/>
      <color theme="1"/>
      <name val="宋体"/>
      <charset val="134"/>
      <scheme val="minor"/>
    </font>
    <font>
      <sz val="18"/>
      <color theme="1"/>
      <name val="宋体"/>
      <charset val="134"/>
      <scheme val="minor"/>
    </font>
    <font>
      <u/>
      <sz val="11"/>
      <color rgb="FF0000FF"/>
      <name val="宋体"/>
      <charset val="0"/>
      <scheme val="minor"/>
    </font>
    <font>
      <sz val="11"/>
      <color theme="1"/>
      <name val="宋体"/>
      <charset val="0"/>
      <scheme val="minor"/>
    </font>
    <font>
      <sz val="11"/>
      <color theme="0"/>
      <name val="宋体"/>
      <charset val="0"/>
      <scheme val="minor"/>
    </font>
    <font>
      <b/>
      <sz val="18"/>
      <color theme="3"/>
      <name val="宋体"/>
      <charset val="134"/>
      <scheme val="minor"/>
    </font>
    <font>
      <sz val="11"/>
      <color rgb="FFFF0000"/>
      <name val="宋体"/>
      <charset val="0"/>
      <scheme val="minor"/>
    </font>
    <font>
      <sz val="11"/>
      <color rgb="FF9C0006"/>
      <name val="宋体"/>
      <charset val="0"/>
      <scheme val="minor"/>
    </font>
    <font>
      <b/>
      <sz val="11"/>
      <color rgb="FFFA7D00"/>
      <name val="宋体"/>
      <charset val="0"/>
      <scheme val="minor"/>
    </font>
    <font>
      <sz val="11"/>
      <color rgb="FF3F3F76"/>
      <name val="宋体"/>
      <charset val="0"/>
      <scheme val="minor"/>
    </font>
    <font>
      <b/>
      <sz val="13"/>
      <color theme="3"/>
      <name val="宋体"/>
      <charset val="134"/>
      <scheme val="minor"/>
    </font>
    <font>
      <u/>
      <sz val="11"/>
      <color rgb="FF800080"/>
      <name val="宋体"/>
      <charset val="0"/>
      <scheme val="minor"/>
    </font>
    <font>
      <b/>
      <sz val="11"/>
      <color theme="3"/>
      <name val="宋体"/>
      <charset val="134"/>
      <scheme val="minor"/>
    </font>
    <font>
      <i/>
      <sz val="11"/>
      <color rgb="FF7F7F7F"/>
      <name val="宋体"/>
      <charset val="0"/>
      <scheme val="minor"/>
    </font>
    <font>
      <b/>
      <sz val="15"/>
      <color theme="3"/>
      <name val="宋体"/>
      <charset val="134"/>
      <scheme val="minor"/>
    </font>
    <font>
      <b/>
      <sz val="11"/>
      <color rgb="FF3F3F3F"/>
      <name val="宋体"/>
      <charset val="0"/>
      <scheme val="minor"/>
    </font>
    <font>
      <b/>
      <sz val="11"/>
      <color rgb="FFFFFFFF"/>
      <name val="宋体"/>
      <charset val="0"/>
      <scheme val="minor"/>
    </font>
    <font>
      <b/>
      <sz val="11"/>
      <color theme="1"/>
      <name val="宋体"/>
      <charset val="0"/>
      <scheme val="minor"/>
    </font>
    <font>
      <sz val="11"/>
      <color rgb="FFFA7D00"/>
      <name val="宋体"/>
      <charset val="0"/>
      <scheme val="minor"/>
    </font>
    <font>
      <sz val="11"/>
      <color rgb="FF9C6500"/>
      <name val="宋体"/>
      <charset val="0"/>
      <scheme val="minor"/>
    </font>
    <font>
      <sz val="11"/>
      <color rgb="FF006100"/>
      <name val="宋体"/>
      <charset val="0"/>
      <scheme val="minor"/>
    </font>
    <font>
      <sz val="11"/>
      <color indexed="8"/>
      <name val="DengXian"/>
      <charset val="134"/>
    </font>
    <font>
      <b/>
      <u/>
      <sz val="16"/>
      <color theme="1"/>
      <name val="宋体"/>
      <charset val="134"/>
    </font>
    <font>
      <vertAlign val="superscript"/>
      <sz val="9"/>
      <color theme="1"/>
      <name val="宋体"/>
      <charset val="134"/>
    </font>
    <font>
      <b/>
      <u/>
      <sz val="16"/>
      <color theme="1"/>
      <name val="宋体"/>
      <charset val="134"/>
      <scheme val="minor"/>
    </font>
    <font>
      <b/>
      <u/>
      <sz val="16"/>
      <color rgb="FF000000"/>
      <name val="宋体"/>
      <charset val="134"/>
    </font>
    <font>
      <b/>
      <u/>
      <sz val="16"/>
      <name val="宋体"/>
      <charset val="134"/>
    </font>
    <font>
      <b/>
      <u/>
      <sz val="20"/>
      <color rgb="FF000000"/>
      <name val="宋体"/>
      <charset val="134"/>
    </font>
    <font>
      <b/>
      <sz val="28"/>
      <color theme="1"/>
      <name val="宋体"/>
      <charset val="134"/>
      <scheme val="minor"/>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6" tint="0.799981688894314"/>
        <bgColor indexed="64"/>
      </patternFill>
    </fill>
    <fill>
      <patternFill patternType="solid">
        <fgColor theme="8"/>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bgColor indexed="64"/>
      </patternFill>
    </fill>
    <fill>
      <patternFill patternType="solid">
        <fgColor rgb="FFFFC7CE"/>
        <bgColor indexed="64"/>
      </patternFill>
    </fill>
    <fill>
      <patternFill patternType="solid">
        <fgColor rgb="FFF2F2F2"/>
        <bgColor indexed="64"/>
      </patternFill>
    </fill>
    <fill>
      <patternFill patternType="solid">
        <fgColor rgb="FFFFCC99"/>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6"/>
        <bgColor indexed="64"/>
      </patternFill>
    </fill>
    <fill>
      <patternFill patternType="solid">
        <fgColor theme="4" tint="0.399975585192419"/>
        <bgColor indexed="64"/>
      </patternFill>
    </fill>
    <fill>
      <patternFill patternType="solid">
        <fgColor rgb="FFFFFFCC"/>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FFEB9C"/>
        <bgColor indexed="64"/>
      </patternFill>
    </fill>
    <fill>
      <patternFill patternType="solid">
        <fgColor rgb="FFC6EFCE"/>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7"/>
        <bgColor indexed="64"/>
      </patternFill>
    </fill>
    <fill>
      <patternFill patternType="solid">
        <fgColor theme="9"/>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bottom/>
      <diagonal/>
    </border>
    <border>
      <left style="thin">
        <color rgb="FF000000"/>
      </left>
      <right/>
      <top/>
      <bottom style="thin">
        <color auto="1"/>
      </bottom>
      <diagonal/>
    </border>
    <border>
      <left style="thin">
        <color rgb="FF000000"/>
      </left>
      <right/>
      <top style="thin">
        <color auto="1"/>
      </top>
      <bottom/>
      <diagonal/>
    </border>
    <border>
      <left style="thin">
        <color rgb="FF000000"/>
      </left>
      <right/>
      <top/>
      <bottom/>
      <diagonal/>
    </border>
    <border>
      <left style="thin">
        <color rgb="FF000000"/>
      </left>
      <right/>
      <top/>
      <bottom style="thin">
        <color rgb="FF000000"/>
      </bottom>
      <diagonal/>
    </border>
    <border>
      <left style="thin">
        <color rgb="FF000000"/>
      </left>
      <right/>
      <top style="thin">
        <color rgb="FF000000"/>
      </top>
      <bottom/>
      <diagonal/>
    </border>
    <border>
      <left style="thin">
        <color rgb="FF000000"/>
      </left>
      <right/>
      <top style="thin">
        <color rgb="FF000000"/>
      </top>
      <bottom style="thin">
        <color auto="1"/>
      </bottom>
      <diagonal/>
    </border>
    <border>
      <left style="thin">
        <color rgb="FF000000"/>
      </left>
      <right/>
      <top style="thin">
        <color auto="1"/>
      </top>
      <bottom style="thin">
        <color auto="1"/>
      </bottom>
      <diagonal/>
    </border>
    <border>
      <left/>
      <right/>
      <top/>
      <bottom style="thin">
        <color rgb="FF000000"/>
      </bottom>
      <diagonal/>
    </border>
    <border>
      <left/>
      <right/>
      <top style="thin">
        <color rgb="FF000000"/>
      </top>
      <bottom/>
      <diagonal/>
    </border>
    <border>
      <left/>
      <right style="thin">
        <color rgb="FF000000"/>
      </right>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double">
        <color rgb="FFFF8001"/>
      </bottom>
      <diagonal/>
    </border>
  </borders>
  <cellStyleXfs count="53">
    <xf numFmtId="0" fontId="0" fillId="0" borderId="0">
      <alignment vertical="center"/>
    </xf>
    <xf numFmtId="42" fontId="0" fillId="0" borderId="0" applyFont="0" applyFill="0" applyBorder="0" applyAlignment="0" applyProtection="0">
      <alignment vertical="center"/>
    </xf>
    <xf numFmtId="0" fontId="56" fillId="4" borderId="0" applyNumberFormat="0" applyBorder="0" applyAlignment="0" applyProtection="0">
      <alignment vertical="center"/>
    </xf>
    <xf numFmtId="0" fontId="62" fillId="12" borderId="2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6" fillId="13" borderId="0" applyNumberFormat="0" applyBorder="0" applyAlignment="0" applyProtection="0">
      <alignment vertical="center"/>
    </xf>
    <xf numFmtId="0" fontId="60" fillId="10" borderId="0" applyNumberFormat="0" applyBorder="0" applyAlignment="0" applyProtection="0">
      <alignment vertical="center"/>
    </xf>
    <xf numFmtId="43" fontId="0" fillId="0" borderId="0" applyFont="0" applyFill="0" applyBorder="0" applyAlignment="0" applyProtection="0">
      <alignment vertical="center"/>
    </xf>
    <xf numFmtId="0" fontId="57" fillId="15" borderId="0" applyNumberFormat="0" applyBorder="0" applyAlignment="0" applyProtection="0">
      <alignment vertical="center"/>
    </xf>
    <xf numFmtId="0" fontId="55" fillId="0" borderId="0" applyNumberFormat="0" applyFill="0" applyBorder="0" applyAlignment="0" applyProtection="0">
      <alignment vertical="center"/>
    </xf>
    <xf numFmtId="9" fontId="0" fillId="0" borderId="0" applyFont="0" applyFill="0" applyBorder="0" applyAlignment="0" applyProtection="0">
      <alignment vertical="center"/>
    </xf>
    <xf numFmtId="0" fontId="64" fillId="0" borderId="0" applyNumberFormat="0" applyFill="0" applyBorder="0" applyAlignment="0" applyProtection="0">
      <alignment vertical="center"/>
    </xf>
    <xf numFmtId="0" fontId="0" fillId="20" borderId="28" applyNumberFormat="0" applyFont="0" applyAlignment="0" applyProtection="0">
      <alignment vertical="center"/>
    </xf>
    <xf numFmtId="0" fontId="57" fillId="8" borderId="0" applyNumberFormat="0" applyBorder="0" applyAlignment="0" applyProtection="0">
      <alignment vertical="center"/>
    </xf>
    <xf numFmtId="0" fontId="65"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7" fillId="0" borderId="27" applyNumberFormat="0" applyFill="0" applyAlignment="0" applyProtection="0">
      <alignment vertical="center"/>
    </xf>
    <xf numFmtId="0" fontId="63" fillId="0" borderId="27" applyNumberFormat="0" applyFill="0" applyAlignment="0" applyProtection="0">
      <alignment vertical="center"/>
    </xf>
    <xf numFmtId="0" fontId="57" fillId="19" borderId="0" applyNumberFormat="0" applyBorder="0" applyAlignment="0" applyProtection="0">
      <alignment vertical="center"/>
    </xf>
    <xf numFmtId="0" fontId="65" fillId="0" borderId="29" applyNumberFormat="0" applyFill="0" applyAlignment="0" applyProtection="0">
      <alignment vertical="center"/>
    </xf>
    <xf numFmtId="0" fontId="57" fillId="23" borderId="0" applyNumberFormat="0" applyBorder="0" applyAlignment="0" applyProtection="0">
      <alignment vertical="center"/>
    </xf>
    <xf numFmtId="0" fontId="68" fillId="11" borderId="30" applyNumberFormat="0" applyAlignment="0" applyProtection="0">
      <alignment vertical="center"/>
    </xf>
    <xf numFmtId="0" fontId="61" fillId="11" borderId="26" applyNumberFormat="0" applyAlignment="0" applyProtection="0">
      <alignment vertical="center"/>
    </xf>
    <xf numFmtId="0" fontId="69" fillId="24" borderId="31" applyNumberFormat="0" applyAlignment="0" applyProtection="0">
      <alignment vertical="center"/>
    </xf>
    <xf numFmtId="0" fontId="56" fillId="25" borderId="0" applyNumberFormat="0" applyBorder="0" applyAlignment="0" applyProtection="0">
      <alignment vertical="center"/>
    </xf>
    <xf numFmtId="0" fontId="57" fillId="26" borderId="0" applyNumberFormat="0" applyBorder="0" applyAlignment="0" applyProtection="0">
      <alignment vertical="center"/>
    </xf>
    <xf numFmtId="0" fontId="71" fillId="0" borderId="33" applyNumberFormat="0" applyFill="0" applyAlignment="0" applyProtection="0">
      <alignment vertical="center"/>
    </xf>
    <xf numFmtId="0" fontId="70" fillId="0" borderId="32" applyNumberFormat="0" applyFill="0" applyAlignment="0" applyProtection="0">
      <alignment vertical="center"/>
    </xf>
    <xf numFmtId="0" fontId="73" fillId="28" borderId="0" applyNumberFormat="0" applyBorder="0" applyAlignment="0" applyProtection="0">
      <alignment vertical="center"/>
    </xf>
    <xf numFmtId="0" fontId="72" fillId="27" borderId="0" applyNumberFormat="0" applyBorder="0" applyAlignment="0" applyProtection="0">
      <alignment vertical="center"/>
    </xf>
    <xf numFmtId="0" fontId="56" fillId="30" borderId="0" applyNumberFormat="0" applyBorder="0" applyAlignment="0" applyProtection="0">
      <alignment vertical="center"/>
    </xf>
    <xf numFmtId="0" fontId="57" fillId="9" borderId="0" applyNumberFormat="0" applyBorder="0" applyAlignment="0" applyProtection="0">
      <alignment vertical="center"/>
    </xf>
    <xf numFmtId="0" fontId="56" fillId="22" borderId="0" applyNumberFormat="0" applyBorder="0" applyAlignment="0" applyProtection="0">
      <alignment vertical="center"/>
    </xf>
    <xf numFmtId="0" fontId="56" fillId="31" borderId="0" applyNumberFormat="0" applyBorder="0" applyAlignment="0" applyProtection="0">
      <alignment vertical="center"/>
    </xf>
    <xf numFmtId="0" fontId="44" fillId="0" borderId="0"/>
    <xf numFmtId="0" fontId="56" fillId="32" borderId="0" applyNumberFormat="0" applyBorder="0" applyAlignment="0" applyProtection="0">
      <alignment vertical="center"/>
    </xf>
    <xf numFmtId="0" fontId="56" fillId="7" borderId="0" applyNumberFormat="0" applyBorder="0" applyAlignment="0" applyProtection="0">
      <alignment vertical="center"/>
    </xf>
    <xf numFmtId="0" fontId="57" fillId="18" borderId="0" applyNumberFormat="0" applyBorder="0" applyAlignment="0" applyProtection="0">
      <alignment vertical="center"/>
    </xf>
    <xf numFmtId="0" fontId="57" fillId="33" borderId="0" applyNumberFormat="0" applyBorder="0" applyAlignment="0" applyProtection="0">
      <alignment vertical="center"/>
    </xf>
    <xf numFmtId="0" fontId="56" fillId="6" borderId="0" applyNumberFormat="0" applyBorder="0" applyAlignment="0" applyProtection="0">
      <alignment vertical="center"/>
    </xf>
    <xf numFmtId="0" fontId="56" fillId="21" borderId="0" applyNumberFormat="0" applyBorder="0" applyAlignment="0" applyProtection="0">
      <alignment vertical="center"/>
    </xf>
    <xf numFmtId="0" fontId="57" fillId="5" borderId="0" applyNumberFormat="0" applyBorder="0" applyAlignment="0" applyProtection="0">
      <alignment vertical="center"/>
    </xf>
    <xf numFmtId="0" fontId="56" fillId="17" borderId="0" applyNumberFormat="0" applyBorder="0" applyAlignment="0" applyProtection="0">
      <alignment vertical="center"/>
    </xf>
    <xf numFmtId="0" fontId="57" fillId="14" borderId="0" applyNumberFormat="0" applyBorder="0" applyAlignment="0" applyProtection="0">
      <alignment vertical="center"/>
    </xf>
    <xf numFmtId="0" fontId="57" fillId="34" borderId="0" applyNumberFormat="0" applyBorder="0" applyAlignment="0" applyProtection="0">
      <alignment vertical="center"/>
    </xf>
    <xf numFmtId="0" fontId="56" fillId="29" borderId="0" applyNumberFormat="0" applyBorder="0" applyAlignment="0" applyProtection="0">
      <alignment vertical="center"/>
    </xf>
    <xf numFmtId="0" fontId="57" fillId="16" borderId="0" applyNumberFormat="0" applyBorder="0" applyAlignment="0" applyProtection="0">
      <alignment vertical="center"/>
    </xf>
    <xf numFmtId="0" fontId="44" fillId="0" borderId="0"/>
    <xf numFmtId="0" fontId="0" fillId="0" borderId="0">
      <alignment vertical="center"/>
    </xf>
    <xf numFmtId="0" fontId="74" fillId="0" borderId="0">
      <alignment vertical="center"/>
    </xf>
  </cellStyleXfs>
  <cellXfs count="466">
    <xf numFmtId="0" fontId="0" fillId="0" borderId="0" xfId="0">
      <alignment vertical="center"/>
    </xf>
    <xf numFmtId="0" fontId="1"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justify" vertical="center" wrapText="1"/>
    </xf>
    <xf numFmtId="0" fontId="2" fillId="0" borderId="1" xfId="0" applyFont="1" applyBorder="1" applyAlignment="1">
      <alignment horizontal="left" vertical="center" wrapText="1"/>
    </xf>
    <xf numFmtId="0" fontId="3" fillId="0" borderId="1" xfId="0" applyFont="1" applyBorder="1" applyAlignment="1">
      <alignment horizontal="center" vertical="center" textRotation="255" wrapText="1"/>
    </xf>
    <xf numFmtId="0" fontId="3" fillId="0" borderId="1" xfId="0" applyFont="1" applyBorder="1" applyAlignment="1">
      <alignment horizontal="center" vertical="center" wrapText="1"/>
    </xf>
    <xf numFmtId="0" fontId="4" fillId="0" borderId="1" xfId="0" applyFont="1" applyBorder="1" applyAlignment="1">
      <alignment horizontal="left" vertical="center" wrapText="1"/>
    </xf>
    <xf numFmtId="9" fontId="3"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3" fillId="0" borderId="1" xfId="0" applyFont="1" applyBorder="1" applyAlignment="1">
      <alignmen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0" xfId="0" applyFont="1" applyAlignment="1">
      <alignment horizontal="left" vertical="center" wrapText="1"/>
    </xf>
    <xf numFmtId="9" fontId="2" fillId="0" borderId="1" xfId="0" applyNumberFormat="1" applyFont="1" applyBorder="1" applyAlignment="1">
      <alignment horizontal="center" vertical="center" wrapText="1"/>
    </xf>
    <xf numFmtId="0" fontId="0" fillId="0" borderId="1" xfId="0" applyFont="1" applyBorder="1">
      <alignment vertical="center"/>
    </xf>
    <xf numFmtId="0" fontId="3" fillId="0" borderId="4" xfId="0" applyFont="1" applyBorder="1" applyAlignment="1">
      <alignment horizontal="left" vertical="center"/>
    </xf>
    <xf numFmtId="0" fontId="2" fillId="0" borderId="1" xfId="0" applyFont="1" applyBorder="1" applyAlignment="1">
      <alignment vertical="center" wrapText="1"/>
    </xf>
    <xf numFmtId="0" fontId="5" fillId="0" borderId="1" xfId="0" applyFont="1" applyBorder="1" applyAlignment="1">
      <alignment horizontal="center" vertical="center" wrapText="1"/>
    </xf>
    <xf numFmtId="10" fontId="2"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2" fillId="0" borderId="1" xfId="0" applyFont="1" applyFill="1" applyBorder="1" applyAlignment="1">
      <alignment horizontal="left" vertical="center" wrapText="1"/>
    </xf>
    <xf numFmtId="9" fontId="3" fillId="0" borderId="1" xfId="0" applyNumberFormat="1" applyFont="1" applyFill="1" applyBorder="1" applyAlignment="1" applyProtection="1">
      <alignment horizontal="center" vertical="center" wrapText="1"/>
    </xf>
    <xf numFmtId="58" fontId="3"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4" fillId="0" borderId="1" xfId="0" applyFont="1" applyFill="1" applyBorder="1" applyAlignment="1">
      <alignment horizontal="left" vertical="center" wrapText="1"/>
    </xf>
    <xf numFmtId="9" fontId="6" fillId="0" borderId="1" xfId="0" applyNumberFormat="1" applyFont="1" applyBorder="1" applyAlignment="1">
      <alignment horizontal="center" vertical="center" wrapText="1"/>
    </xf>
    <xf numFmtId="176" fontId="6" fillId="0" borderId="1" xfId="0" applyNumberFormat="1" applyFont="1" applyBorder="1" applyAlignment="1">
      <alignment horizontal="center" vertical="center" wrapText="1"/>
    </xf>
    <xf numFmtId="10" fontId="7" fillId="0" borderId="1" xfId="0" applyNumberFormat="1" applyFont="1" applyBorder="1" applyAlignment="1">
      <alignment horizontal="center" vertical="center" wrapText="1"/>
    </xf>
    <xf numFmtId="182" fontId="7" fillId="0" borderId="1" xfId="0" applyNumberFormat="1" applyFont="1" applyBorder="1" applyAlignment="1">
      <alignment horizontal="center" vertical="center" wrapText="1"/>
    </xf>
    <xf numFmtId="9" fontId="2" fillId="0" borderId="2" xfId="0" applyNumberFormat="1" applyFont="1" applyBorder="1" applyAlignment="1">
      <alignment horizontal="center" vertical="center" wrapText="1"/>
    </xf>
    <xf numFmtId="9" fontId="2" fillId="0" borderId="4" xfId="0" applyNumberFormat="1" applyFont="1" applyBorder="1" applyAlignment="1">
      <alignment horizontal="center" vertical="center" wrapText="1"/>
    </xf>
    <xf numFmtId="176" fontId="2" fillId="0" borderId="1" xfId="0" applyNumberFormat="1" applyFont="1" applyBorder="1" applyAlignment="1">
      <alignment horizontal="center" vertical="center" wrapText="1"/>
    </xf>
    <xf numFmtId="176" fontId="9"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10" fontId="6" fillId="0" borderId="1" xfId="0" applyNumberFormat="1" applyFont="1" applyBorder="1" applyAlignment="1">
      <alignment horizontal="center" vertical="center" wrapText="1"/>
    </xf>
    <xf numFmtId="182" fontId="6" fillId="0" borderId="1" xfId="0" applyNumberFormat="1" applyFont="1" applyBorder="1" applyAlignment="1">
      <alignment horizontal="left" vertical="center" wrapText="1" indent="1"/>
    </xf>
    <xf numFmtId="182" fontId="7" fillId="0" borderId="1" xfId="0" applyNumberFormat="1" applyFont="1" applyBorder="1" applyAlignment="1">
      <alignment horizontal="left" vertical="center" wrapText="1" indent="1"/>
    </xf>
    <xf numFmtId="10" fontId="2" fillId="0" borderId="2" xfId="0" applyNumberFormat="1" applyFont="1" applyBorder="1" applyAlignment="1">
      <alignment horizontal="center" vertical="center" wrapText="1"/>
    </xf>
    <xf numFmtId="10" fontId="2" fillId="0" borderId="4" xfId="0" applyNumberFormat="1" applyFont="1" applyBorder="1" applyAlignment="1">
      <alignment horizontal="center" vertical="center" wrapText="1"/>
    </xf>
    <xf numFmtId="182" fontId="2" fillId="0" borderId="1" xfId="0" applyNumberFormat="1" applyFont="1" applyBorder="1" applyAlignment="1">
      <alignment horizontal="left" vertical="center" wrapText="1" indent="1"/>
    </xf>
    <xf numFmtId="182" fontId="9" fillId="0" borderId="1" xfId="0" applyNumberFormat="1" applyFont="1" applyBorder="1" applyAlignment="1">
      <alignment horizontal="center" vertical="center" wrapText="1"/>
    </xf>
    <xf numFmtId="10" fontId="3" fillId="0" borderId="1" xfId="0" applyNumberFormat="1" applyFont="1" applyBorder="1" applyAlignment="1">
      <alignment horizontal="center" vertical="center" wrapText="1"/>
    </xf>
    <xf numFmtId="9" fontId="8" fillId="0" borderId="1" xfId="0" applyNumberFormat="1" applyFont="1" applyBorder="1" applyAlignment="1">
      <alignment horizontal="center" vertical="center" wrapText="1"/>
    </xf>
    <xf numFmtId="10" fontId="8" fillId="0" borderId="1" xfId="0" applyNumberFormat="1" applyFont="1" applyBorder="1" applyAlignment="1">
      <alignment horizontal="center" vertical="center" wrapText="1"/>
    </xf>
    <xf numFmtId="177" fontId="6" fillId="0" borderId="1" xfId="0" applyNumberFormat="1" applyFont="1" applyBorder="1" applyAlignment="1">
      <alignment horizontal="center" vertical="center" wrapText="1"/>
    </xf>
    <xf numFmtId="182" fontId="6" fillId="0" borderId="1" xfId="0" applyNumberFormat="1" applyFont="1" applyBorder="1" applyAlignment="1">
      <alignment horizontal="center" vertical="center" wrapText="1"/>
    </xf>
    <xf numFmtId="177" fontId="7" fillId="0" borderId="1" xfId="0" applyNumberFormat="1" applyFont="1" applyBorder="1" applyAlignment="1">
      <alignment horizontal="center" vertical="center" wrapText="1"/>
    </xf>
    <xf numFmtId="177" fontId="2" fillId="0" borderId="1" xfId="0" applyNumberFormat="1" applyFont="1" applyBorder="1" applyAlignment="1">
      <alignment horizontal="center" vertical="center" wrapText="1"/>
    </xf>
    <xf numFmtId="182" fontId="2" fillId="0" borderId="1" xfId="0" applyNumberFormat="1" applyFont="1" applyBorder="1" applyAlignment="1">
      <alignment horizontal="center" vertical="center" wrapText="1"/>
    </xf>
    <xf numFmtId="0" fontId="0" fillId="0" borderId="0" xfId="0" applyFill="1" applyBorder="1" applyAlignment="1">
      <alignment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justify" vertical="center" wrapText="1"/>
    </xf>
    <xf numFmtId="180" fontId="2"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textRotation="255" wrapText="1"/>
    </xf>
    <xf numFmtId="0" fontId="3" fillId="0" borderId="1" xfId="0"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1" xfId="0" applyFont="1" applyFill="1" applyBorder="1" applyAlignment="1">
      <alignment vertical="center"/>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3" fillId="0" borderId="0" xfId="0" applyFont="1" applyFill="1" applyBorder="1" applyAlignment="1">
      <alignment horizontal="left" vertical="center" wrapText="1"/>
    </xf>
    <xf numFmtId="10" fontId="2" fillId="0" borderId="1" xfId="0" applyNumberFormat="1" applyFont="1" applyFill="1" applyBorder="1" applyAlignment="1">
      <alignment horizontal="center" vertical="center" wrapText="1"/>
    </xf>
    <xf numFmtId="0" fontId="0" fillId="0" borderId="1" xfId="0" applyFont="1" applyFill="1" applyBorder="1" applyAlignment="1">
      <alignment vertical="center"/>
    </xf>
    <xf numFmtId="0" fontId="3" fillId="0" borderId="4" xfId="0" applyFont="1" applyFill="1" applyBorder="1" applyAlignment="1">
      <alignment horizontal="left" vertical="center"/>
    </xf>
    <xf numFmtId="0" fontId="3" fillId="0" borderId="5" xfId="0" applyFont="1" applyBorder="1" applyAlignment="1">
      <alignment horizontal="center"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3" fillId="0" borderId="6" xfId="0" applyFont="1" applyBorder="1" applyAlignment="1">
      <alignment horizontal="center" vertical="center" wrapText="1"/>
    </xf>
    <xf numFmtId="9" fontId="11" fillId="0" borderId="1" xfId="0" applyNumberFormat="1" applyFont="1" applyBorder="1" applyAlignment="1">
      <alignment horizontal="center" vertical="center" wrapText="1"/>
    </xf>
    <xf numFmtId="0" fontId="3" fillId="0" borderId="7" xfId="0" applyFont="1" applyBorder="1" applyAlignment="1">
      <alignment horizontal="center" vertical="center" wrapText="1"/>
    </xf>
    <xf numFmtId="0" fontId="11" fillId="0" borderId="1" xfId="0" applyNumberFormat="1" applyFont="1" applyFill="1" applyBorder="1" applyAlignment="1" applyProtection="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12"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4" xfId="0" applyFont="1" applyFill="1" applyBorder="1" applyAlignment="1">
      <alignment horizontal="center" vertical="center" wrapText="1"/>
    </xf>
    <xf numFmtId="9" fontId="11" fillId="0" borderId="1" xfId="50" applyNumberFormat="1" applyFont="1" applyFill="1" applyBorder="1" applyAlignment="1">
      <alignment horizontal="center" vertical="center" wrapText="1"/>
    </xf>
    <xf numFmtId="176" fontId="11" fillId="0" borderId="1" xfId="50" applyNumberFormat="1" applyFont="1" applyFill="1" applyBorder="1" applyAlignment="1">
      <alignment horizontal="center" vertical="center" wrapText="1"/>
    </xf>
    <xf numFmtId="0" fontId="13" fillId="2" borderId="5" xfId="0" applyFont="1" applyFill="1" applyBorder="1" applyAlignment="1">
      <alignment horizontal="center" vertical="center" wrapText="1"/>
    </xf>
    <xf numFmtId="0" fontId="11" fillId="0" borderId="1" xfId="50" applyFont="1" applyBorder="1" applyAlignment="1">
      <alignment horizontal="left" vertical="center" wrapText="1"/>
    </xf>
    <xf numFmtId="0" fontId="3" fillId="0" borderId="5" xfId="0" applyFont="1" applyBorder="1" applyAlignment="1">
      <alignment vertical="center" wrapText="1"/>
    </xf>
    <xf numFmtId="9" fontId="11" fillId="0" borderId="1" xfId="0" applyNumberFormat="1" applyFont="1" applyBorder="1" applyAlignment="1">
      <alignment horizontal="center" vertical="center"/>
    </xf>
    <xf numFmtId="9" fontId="11" fillId="0" borderId="1" xfId="0" applyNumberFormat="1" applyFont="1" applyFill="1" applyBorder="1" applyAlignment="1" applyProtection="1">
      <alignment horizontal="center" vertical="center" wrapText="1"/>
    </xf>
    <xf numFmtId="180" fontId="2" fillId="0" borderId="1" xfId="0" applyNumberFormat="1"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180" fontId="3" fillId="0" borderId="1" xfId="0" applyNumberFormat="1" applyFont="1" applyBorder="1" applyAlignment="1">
      <alignment horizontal="center" vertical="center"/>
    </xf>
    <xf numFmtId="0" fontId="3" fillId="0" borderId="5" xfId="0" applyFont="1" applyFill="1" applyBorder="1" applyAlignment="1">
      <alignment horizontal="center" vertical="center" textRotation="255" wrapText="1"/>
    </xf>
    <xf numFmtId="0" fontId="3" fillId="0" borderId="6" xfId="0" applyFont="1" applyFill="1" applyBorder="1" applyAlignment="1">
      <alignment horizontal="center" vertical="center" textRotation="255" wrapText="1"/>
    </xf>
    <xf numFmtId="0" fontId="3" fillId="0" borderId="5"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1" fillId="0" borderId="1" xfId="50" applyNumberFormat="1" applyFont="1" applyFill="1" applyBorder="1" applyAlignment="1" applyProtection="1">
      <alignment horizontal="center" vertical="center" wrapText="1"/>
    </xf>
    <xf numFmtId="0" fontId="3" fillId="0" borderId="6" xfId="0" applyFont="1" applyFill="1" applyBorder="1" applyAlignment="1">
      <alignment horizontal="center" vertical="center" wrapText="1"/>
    </xf>
    <xf numFmtId="9" fontId="0" fillId="0" borderId="1" xfId="51" applyNumberFormat="1" applyFill="1" applyBorder="1" applyAlignment="1">
      <alignment horizontal="center" vertical="center"/>
    </xf>
    <xf numFmtId="0" fontId="15" fillId="2" borderId="1" xfId="0" applyFont="1" applyFill="1" applyBorder="1" applyAlignment="1">
      <alignment horizontal="center" vertical="center"/>
    </xf>
    <xf numFmtId="0" fontId="0" fillId="0" borderId="1" xfId="51" applyFill="1" applyBorder="1" applyAlignment="1">
      <alignment horizontal="center" vertical="center"/>
    </xf>
    <xf numFmtId="0" fontId="3" fillId="0" borderId="7" xfId="0" applyFont="1" applyFill="1" applyBorder="1" applyAlignment="1">
      <alignment horizontal="center" vertical="center" textRotation="255" wrapText="1"/>
    </xf>
    <xf numFmtId="0" fontId="3" fillId="0" borderId="7" xfId="0" applyFont="1" applyFill="1" applyBorder="1" applyAlignment="1">
      <alignment horizontal="center" vertical="center" wrapText="1"/>
    </xf>
    <xf numFmtId="0" fontId="16" fillId="0" borderId="0" xfId="0" applyFont="1" applyFill="1" applyAlignment="1">
      <alignment vertical="center"/>
    </xf>
    <xf numFmtId="0" fontId="17" fillId="0" borderId="1" xfId="0" applyFont="1" applyFill="1" applyBorder="1" applyAlignment="1">
      <alignment horizontal="center" vertical="center" wrapText="1"/>
    </xf>
    <xf numFmtId="0" fontId="17" fillId="0" borderId="1" xfId="0" applyFont="1" applyFill="1" applyBorder="1" applyAlignment="1">
      <alignment horizontal="justify" vertical="center" wrapText="1"/>
    </xf>
    <xf numFmtId="0" fontId="17" fillId="0" borderId="1" xfId="0" applyFont="1" applyFill="1" applyBorder="1" applyAlignment="1">
      <alignment horizontal="center" vertical="center" textRotation="255" wrapText="1"/>
    </xf>
    <xf numFmtId="0" fontId="17" fillId="0" borderId="1" xfId="0" applyFont="1" applyFill="1" applyBorder="1" applyAlignment="1">
      <alignment horizontal="left" vertical="center" wrapText="1"/>
    </xf>
    <xf numFmtId="9" fontId="17" fillId="0" borderId="1" xfId="0" applyNumberFormat="1" applyFont="1" applyFill="1" applyBorder="1" applyAlignment="1">
      <alignment horizontal="center" vertical="center" wrapText="1"/>
    </xf>
    <xf numFmtId="0" fontId="18" fillId="0" borderId="1" xfId="0" applyFont="1" applyFill="1" applyBorder="1" applyAlignment="1">
      <alignment horizontal="center" vertical="center" wrapText="1"/>
    </xf>
    <xf numFmtId="0" fontId="17" fillId="0" borderId="2" xfId="0" applyFont="1" applyFill="1" applyBorder="1" applyAlignment="1">
      <alignment horizontal="left" vertical="center" wrapText="1"/>
    </xf>
    <xf numFmtId="0" fontId="17" fillId="0" borderId="3" xfId="0" applyFont="1" applyFill="1" applyBorder="1" applyAlignment="1">
      <alignment horizontal="left" vertical="center" wrapText="1"/>
    </xf>
    <xf numFmtId="0" fontId="17" fillId="0" borderId="4" xfId="0" applyFont="1" applyFill="1" applyBorder="1" applyAlignment="1">
      <alignment horizontal="left" vertical="center" wrapText="1"/>
    </xf>
    <xf numFmtId="0" fontId="19" fillId="0" borderId="1" xfId="0" applyFont="1" applyFill="1" applyBorder="1" applyAlignment="1">
      <alignment horizontal="center" vertical="center" wrapText="1"/>
    </xf>
    <xf numFmtId="0" fontId="17" fillId="0" borderId="1" xfId="0" applyFont="1" applyFill="1" applyBorder="1" applyAlignment="1">
      <alignment vertical="center"/>
    </xf>
    <xf numFmtId="0" fontId="17" fillId="0" borderId="2" xfId="0" applyFont="1" applyFill="1" applyBorder="1" applyAlignment="1">
      <alignment horizontal="left" vertical="center"/>
    </xf>
    <xf numFmtId="0" fontId="17" fillId="0" borderId="3" xfId="0" applyFont="1" applyFill="1" applyBorder="1" applyAlignment="1">
      <alignment horizontal="left" vertical="center"/>
    </xf>
    <xf numFmtId="0" fontId="17" fillId="0" borderId="0" xfId="0" applyFont="1" applyFill="1" applyAlignment="1">
      <alignment horizontal="left" vertical="center" wrapText="1"/>
    </xf>
    <xf numFmtId="0" fontId="17" fillId="0" borderId="2"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6" fillId="0" borderId="1" xfId="0" applyFont="1" applyFill="1" applyBorder="1" applyAlignment="1">
      <alignment vertical="center"/>
    </xf>
    <xf numFmtId="0" fontId="17" fillId="0" borderId="4" xfId="0" applyFont="1" applyFill="1" applyBorder="1" applyAlignment="1">
      <alignment horizontal="left" vertical="center"/>
    </xf>
    <xf numFmtId="9" fontId="20" fillId="0" borderId="1" xfId="0" applyNumberFormat="1" applyFont="1" applyFill="1" applyBorder="1" applyAlignment="1">
      <alignment horizontal="center" vertical="center" wrapText="1"/>
    </xf>
    <xf numFmtId="0" fontId="20" fillId="0" borderId="1" xfId="0" applyFont="1" applyFill="1" applyBorder="1" applyAlignment="1">
      <alignment horizontal="center" vertical="center" wrapText="1"/>
    </xf>
    <xf numFmtId="9" fontId="2" fillId="0" borderId="1" xfId="0" applyNumberFormat="1"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vertical="center" wrapText="1"/>
    </xf>
    <xf numFmtId="0" fontId="3" fillId="0" borderId="12" xfId="0" applyFont="1" applyFill="1" applyBorder="1" applyAlignment="1">
      <alignment vertical="center" wrapText="1"/>
    </xf>
    <xf numFmtId="0" fontId="3" fillId="0" borderId="1" xfId="0" applyFont="1" applyFill="1" applyBorder="1" applyAlignment="1">
      <alignment vertical="center" wrapText="1"/>
    </xf>
    <xf numFmtId="0" fontId="0" fillId="0" borderId="0" xfId="0" applyFill="1">
      <alignment vertical="center"/>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180" fontId="2" fillId="0" borderId="2" xfId="0" applyNumberFormat="1" applyFont="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10" fontId="3" fillId="0" borderId="1"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3" fillId="0" borderId="7" xfId="0" applyFont="1" applyBorder="1" applyAlignment="1">
      <alignment vertical="center" wrapText="1"/>
    </xf>
    <xf numFmtId="180" fontId="2" fillId="0" borderId="4" xfId="0" applyNumberFormat="1" applyFont="1" applyBorder="1" applyAlignment="1">
      <alignment horizontal="center" vertical="center" wrapText="1"/>
    </xf>
    <xf numFmtId="0" fontId="0" fillId="0" borderId="0" xfId="0" applyFont="1" applyFill="1" applyAlignment="1">
      <alignment vertical="center"/>
    </xf>
    <xf numFmtId="0" fontId="21" fillId="0" borderId="0" xfId="0" applyFont="1" applyFill="1" applyAlignment="1">
      <alignment horizontal="center" vertical="center" wrapText="1"/>
    </xf>
    <xf numFmtId="0" fontId="11" fillId="0"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6" fillId="0" borderId="1" xfId="0" applyNumberFormat="1" applyFont="1" applyFill="1" applyBorder="1" applyAlignment="1" applyProtection="1">
      <alignment horizontal="center" vertical="center" wrapText="1"/>
      <protection locked="0"/>
    </xf>
    <xf numFmtId="9" fontId="11" fillId="0" borderId="1" xfId="0" applyNumberFormat="1" applyFont="1" applyFill="1" applyBorder="1" applyAlignment="1">
      <alignment horizontal="center" vertical="center" wrapText="1"/>
    </xf>
    <xf numFmtId="0" fontId="3" fillId="0" borderId="1" xfId="0" applyNumberFormat="1" applyFont="1" applyFill="1" applyBorder="1" applyAlignment="1" applyProtection="1">
      <alignment horizontal="center" vertical="center" wrapText="1"/>
    </xf>
    <xf numFmtId="49" fontId="6" fillId="0" borderId="1" xfId="0" applyNumberFormat="1" applyFont="1" applyFill="1" applyBorder="1" applyAlignment="1" applyProtection="1">
      <alignment horizontal="center" vertical="center" wrapText="1"/>
      <protection locked="0"/>
    </xf>
    <xf numFmtId="0" fontId="22" fillId="0" borderId="5" xfId="0" applyFont="1" applyFill="1" applyBorder="1" applyAlignment="1">
      <alignment vertical="center" wrapText="1"/>
    </xf>
    <xf numFmtId="9" fontId="0" fillId="0" borderId="5" xfId="0" applyNumberFormat="1" applyFont="1" applyFill="1" applyBorder="1" applyAlignment="1">
      <alignment horizontal="center" vertical="center"/>
    </xf>
    <xf numFmtId="0" fontId="3" fillId="0" borderId="0" xfId="0" applyFont="1" applyFill="1" applyAlignment="1">
      <alignment horizontal="left" vertical="center" wrapText="1"/>
    </xf>
    <xf numFmtId="0" fontId="3" fillId="0" borderId="2"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1" xfId="0" applyFont="1" applyFill="1" applyBorder="1" applyAlignment="1">
      <alignment horizontal="left" vertical="center" wrapText="1"/>
    </xf>
    <xf numFmtId="183" fontId="0" fillId="0" borderId="1" xfId="0" applyNumberFormat="1" applyBorder="1">
      <alignment vertical="center"/>
    </xf>
    <xf numFmtId="183" fontId="0" fillId="0" borderId="2" xfId="0" applyNumberFormat="1" applyBorder="1" applyAlignment="1">
      <alignment horizontal="center" vertical="center"/>
    </xf>
    <xf numFmtId="183" fontId="0" fillId="0" borderId="4" xfId="0" applyNumberFormat="1" applyBorder="1" applyAlignment="1">
      <alignment horizontal="center"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6" fillId="0" borderId="1" xfId="0" applyNumberFormat="1" applyFont="1" applyFill="1" applyBorder="1" applyAlignment="1" applyProtection="1">
      <alignment horizontal="center" vertical="center"/>
    </xf>
    <xf numFmtId="9" fontId="6" fillId="0" borderId="1" xfId="0" applyNumberFormat="1" applyFont="1" applyBorder="1" applyAlignment="1">
      <alignment horizontal="center" vertical="center"/>
    </xf>
    <xf numFmtId="10" fontId="6" fillId="0" borderId="1" xfId="0" applyNumberFormat="1" applyFont="1" applyBorder="1" applyAlignment="1">
      <alignment horizontal="center" vertical="center"/>
    </xf>
    <xf numFmtId="0" fontId="6" fillId="0" borderId="1" xfId="0" applyFont="1" applyBorder="1" applyAlignment="1">
      <alignment horizontal="center" vertical="center"/>
    </xf>
    <xf numFmtId="0" fontId="3" fillId="0" borderId="1" xfId="0" applyFont="1" applyBorder="1" applyAlignment="1">
      <alignment horizontal="left" vertical="center" wrapText="1"/>
    </xf>
    <xf numFmtId="180" fontId="4" fillId="0" borderId="1" xfId="0" applyNumberFormat="1" applyFont="1" applyBorder="1" applyAlignment="1">
      <alignment horizontal="center" vertical="center" wrapText="1"/>
    </xf>
    <xf numFmtId="0" fontId="19" fillId="0" borderId="1" xfId="0" applyFont="1" applyBorder="1" applyAlignment="1">
      <alignment horizontal="left" vertical="center" wrapText="1"/>
    </xf>
    <xf numFmtId="9" fontId="11" fillId="0" borderId="1" xfId="37" applyNumberFormat="1" applyFont="1" applyBorder="1" applyAlignment="1">
      <alignment horizontal="center" vertical="center" wrapText="1"/>
    </xf>
    <xf numFmtId="0" fontId="11" fillId="0" borderId="1" xfId="37" applyFont="1" applyBorder="1" applyAlignment="1">
      <alignment horizontal="center" vertical="center" wrapText="1"/>
    </xf>
    <xf numFmtId="0" fontId="22" fillId="0" borderId="1" xfId="0" applyFont="1" applyBorder="1" applyAlignment="1">
      <alignment horizontal="center" vertical="center"/>
    </xf>
    <xf numFmtId="0" fontId="11" fillId="0" borderId="1" xfId="50" applyFont="1" applyBorder="1" applyAlignment="1">
      <alignment horizontal="center" vertical="center" wrapText="1"/>
    </xf>
    <xf numFmtId="9" fontId="23" fillId="0" borderId="1" xfId="0" applyNumberFormat="1" applyFont="1" applyBorder="1" applyAlignment="1">
      <alignment horizontal="center" vertical="center"/>
    </xf>
    <xf numFmtId="9" fontId="0" fillId="0" borderId="1" xfId="0" applyNumberFormat="1" applyFont="1" applyBorder="1" applyAlignment="1">
      <alignment horizontal="center" vertical="center"/>
    </xf>
    <xf numFmtId="0" fontId="22" fillId="0" borderId="2" xfId="0" applyFont="1" applyBorder="1" applyAlignment="1">
      <alignment horizontal="lef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49" fontId="11" fillId="0" borderId="1" xfId="0" applyNumberFormat="1" applyFont="1" applyFill="1" applyBorder="1" applyAlignment="1" applyProtection="1">
      <alignment horizontal="center" vertical="center" wrapText="1"/>
      <protection locked="0"/>
    </xf>
    <xf numFmtId="0" fontId="13" fillId="2" borderId="2" xfId="0" applyFont="1" applyFill="1" applyBorder="1" applyAlignment="1">
      <alignment horizontal="left" vertical="center" wrapText="1"/>
    </xf>
    <xf numFmtId="0" fontId="13" fillId="2" borderId="3" xfId="0" applyFont="1" applyFill="1" applyBorder="1" applyAlignment="1">
      <alignment horizontal="left" vertical="center" wrapText="1"/>
    </xf>
    <xf numFmtId="0" fontId="13" fillId="2" borderId="4" xfId="0" applyFont="1" applyFill="1" applyBorder="1" applyAlignment="1">
      <alignment horizontal="left" vertical="center" wrapText="1"/>
    </xf>
    <xf numFmtId="0" fontId="13" fillId="2" borderId="1" xfId="0" applyFont="1" applyFill="1" applyBorder="1" applyAlignment="1">
      <alignment horizontal="center" vertical="center" wrapText="1"/>
    </xf>
    <xf numFmtId="0" fontId="3" fillId="0" borderId="1" xfId="0" applyFont="1" applyBorder="1" applyAlignment="1">
      <alignment vertical="center" wrapText="1"/>
    </xf>
    <xf numFmtId="0" fontId="4" fillId="0" borderId="1" xfId="0" applyFont="1" applyBorder="1" applyAlignment="1">
      <alignment horizontal="left" vertical="center"/>
    </xf>
    <xf numFmtId="0" fontId="0" fillId="0" borderId="1" xfId="0" applyBorder="1" applyAlignment="1">
      <alignment horizontal="left" vertical="center"/>
    </xf>
    <xf numFmtId="180" fontId="3" fillId="0" borderId="1" xfId="0" applyNumberFormat="1" applyFont="1" applyBorder="1" applyAlignment="1">
      <alignment horizontal="center" vertical="center" wrapText="1"/>
    </xf>
    <xf numFmtId="184" fontId="13" fillId="2" borderId="2" xfId="0" applyNumberFormat="1" applyFont="1" applyFill="1" applyBorder="1" applyAlignment="1">
      <alignment horizontal="center" vertical="center" wrapText="1"/>
    </xf>
    <xf numFmtId="0" fontId="13" fillId="2" borderId="4" xfId="0" applyFont="1" applyFill="1" applyBorder="1" applyAlignment="1">
      <alignment horizontal="center" vertical="center" wrapText="1"/>
    </xf>
    <xf numFmtId="0" fontId="4" fillId="0" borderId="8" xfId="0" applyFont="1" applyBorder="1" applyAlignment="1">
      <alignment horizontal="left" vertical="center" wrapText="1"/>
    </xf>
    <xf numFmtId="0" fontId="4" fillId="0" borderId="10" xfId="0" applyFont="1" applyBorder="1" applyAlignment="1">
      <alignment horizontal="left" vertical="center" wrapText="1"/>
    </xf>
    <xf numFmtId="0" fontId="4" fillId="0" borderId="9" xfId="0" applyFont="1" applyBorder="1" applyAlignment="1">
      <alignment horizontal="left" vertical="center" wrapText="1"/>
    </xf>
    <xf numFmtId="9" fontId="3" fillId="0" borderId="5" xfId="0" applyNumberFormat="1" applyFont="1" applyBorder="1" applyAlignment="1">
      <alignment horizontal="center"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12" xfId="0" applyFont="1" applyBorder="1" applyAlignment="1">
      <alignment horizontal="left" vertical="center" wrapText="1"/>
    </xf>
    <xf numFmtId="0" fontId="4" fillId="0" borderId="8" xfId="0" applyFont="1" applyBorder="1" applyAlignment="1">
      <alignment vertical="center" wrapText="1"/>
    </xf>
    <xf numFmtId="0" fontId="4" fillId="0" borderId="10" xfId="0" applyFont="1" applyBorder="1" applyAlignment="1">
      <alignment vertical="center" wrapText="1"/>
    </xf>
    <xf numFmtId="0" fontId="4" fillId="0" borderId="9" xfId="0" applyFont="1" applyBorder="1" applyAlignment="1">
      <alignment vertical="center" wrapText="1"/>
    </xf>
    <xf numFmtId="0" fontId="4" fillId="0" borderId="15" xfId="0" applyFont="1" applyBorder="1" applyAlignment="1">
      <alignment vertical="center" wrapText="1"/>
    </xf>
    <xf numFmtId="0" fontId="4" fillId="0" borderId="0" xfId="0" applyFont="1" applyBorder="1" applyAlignment="1">
      <alignment vertical="center" wrapText="1"/>
    </xf>
    <xf numFmtId="0" fontId="4" fillId="0" borderId="11" xfId="0" applyFont="1" applyBorder="1" applyAlignment="1">
      <alignment vertical="center" wrapText="1"/>
    </xf>
    <xf numFmtId="0" fontId="4" fillId="0" borderId="13" xfId="0" applyFont="1" applyBorder="1" applyAlignment="1">
      <alignment vertical="center" wrapText="1"/>
    </xf>
    <xf numFmtId="0" fontId="4" fillId="0" borderId="14" xfId="0" applyFont="1" applyBorder="1" applyAlignment="1">
      <alignment vertical="center" wrapText="1"/>
    </xf>
    <xf numFmtId="0" fontId="4" fillId="0" borderId="12" xfId="0" applyFont="1" applyBorder="1" applyAlignment="1">
      <alignment vertical="center" wrapText="1"/>
    </xf>
    <xf numFmtId="0" fontId="4" fillId="0" borderId="15" xfId="0" applyFont="1" applyBorder="1" applyAlignment="1">
      <alignment horizontal="left" vertical="center" wrapText="1"/>
    </xf>
    <xf numFmtId="0" fontId="4" fillId="0" borderId="0" xfId="0" applyFont="1" applyBorder="1" applyAlignment="1">
      <alignment horizontal="left" vertical="center" wrapText="1"/>
    </xf>
    <xf numFmtId="0" fontId="4" fillId="0" borderId="11" xfId="0" applyFont="1" applyBorder="1" applyAlignment="1">
      <alignment horizontal="left" vertical="center" wrapText="1"/>
    </xf>
    <xf numFmtId="0" fontId="3" fillId="0" borderId="13"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1" xfId="0" applyFont="1" applyBorder="1" applyAlignment="1">
      <alignment horizontal="center" vertical="center" wrapText="1"/>
    </xf>
    <xf numFmtId="0" fontId="24" fillId="0" borderId="0" xfId="0" applyFont="1">
      <alignment vertical="center"/>
    </xf>
    <xf numFmtId="0" fontId="0" fillId="0" borderId="0" xfId="0" applyAlignment="1">
      <alignment vertical="center"/>
    </xf>
    <xf numFmtId="0" fontId="25" fillId="0" borderId="0" xfId="0" applyFont="1" applyAlignment="1">
      <alignment horizontal="center" vertical="center"/>
    </xf>
    <xf numFmtId="0" fontId="22" fillId="0" borderId="1" xfId="0" applyFont="1" applyBorder="1" applyAlignment="1">
      <alignment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10" fontId="22" fillId="0" borderId="1" xfId="0" applyNumberFormat="1" applyFont="1" applyBorder="1" applyAlignment="1">
      <alignment horizontal="center" vertical="center"/>
    </xf>
    <xf numFmtId="0" fontId="22" fillId="0" borderId="3" xfId="0" applyFont="1" applyBorder="1" applyAlignment="1">
      <alignment vertical="center"/>
    </xf>
    <xf numFmtId="0" fontId="26" fillId="0" borderId="1" xfId="0" applyFont="1" applyBorder="1" applyAlignment="1">
      <alignment horizontal="left" vertical="center"/>
    </xf>
    <xf numFmtId="0" fontId="26" fillId="0" borderId="2" xfId="0" applyFont="1" applyBorder="1" applyAlignment="1">
      <alignment horizontal="center" vertical="center"/>
    </xf>
    <xf numFmtId="0" fontId="26" fillId="0" borderId="3" xfId="0" applyFont="1" applyBorder="1" applyAlignment="1">
      <alignment horizontal="center" vertical="center"/>
    </xf>
    <xf numFmtId="0" fontId="26" fillId="0" borderId="4" xfId="0" applyFont="1" applyBorder="1" applyAlignment="1">
      <alignment horizontal="center" vertical="center"/>
    </xf>
    <xf numFmtId="0" fontId="26" fillId="0" borderId="1" xfId="0" applyFont="1" applyBorder="1" applyAlignment="1">
      <alignment horizontal="center" vertical="center"/>
    </xf>
    <xf numFmtId="0" fontId="26" fillId="0" borderId="5" xfId="0" applyFont="1" applyBorder="1" applyAlignment="1">
      <alignment horizontal="left" vertical="center"/>
    </xf>
    <xf numFmtId="0" fontId="22" fillId="0" borderId="8" xfId="0" applyFont="1" applyBorder="1" applyAlignment="1">
      <alignment horizontal="left" vertical="center" wrapText="1"/>
    </xf>
    <xf numFmtId="0" fontId="22" fillId="0" borderId="10" xfId="0" applyFont="1" applyBorder="1" applyAlignment="1">
      <alignment horizontal="left" vertical="center" wrapText="1"/>
    </xf>
    <xf numFmtId="0" fontId="22" fillId="0" borderId="9" xfId="0" applyFont="1" applyBorder="1" applyAlignment="1">
      <alignment horizontal="left" vertical="center" wrapText="1"/>
    </xf>
    <xf numFmtId="0" fontId="22" fillId="0" borderId="1" xfId="0" applyFont="1" applyBorder="1" applyAlignment="1">
      <alignment horizontal="left" vertical="center" wrapText="1"/>
    </xf>
    <xf numFmtId="0" fontId="26" fillId="0" borderId="1" xfId="0" applyFont="1" applyFill="1" applyBorder="1" applyAlignment="1">
      <alignment horizontal="center" vertical="center"/>
    </xf>
    <xf numFmtId="0" fontId="22" fillId="0" borderId="1" xfId="0" applyFont="1" applyBorder="1">
      <alignment vertical="center"/>
    </xf>
    <xf numFmtId="9" fontId="13" fillId="2" borderId="1" xfId="0" applyNumberFormat="1" applyFont="1" applyFill="1" applyBorder="1" applyAlignment="1">
      <alignment horizontal="center" vertical="center" wrapText="1"/>
    </xf>
    <xf numFmtId="0" fontId="13" fillId="2" borderId="1" xfId="0" applyFont="1" applyFill="1" applyBorder="1" applyAlignment="1">
      <alignment horizontal="left" vertical="center" wrapText="1"/>
    </xf>
    <xf numFmtId="0" fontId="13" fillId="2" borderId="8"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0" xfId="0" applyFont="1" applyFill="1" applyBorder="1" applyAlignment="1">
      <alignment horizontal="left" vertical="center" wrapText="1"/>
    </xf>
    <xf numFmtId="49" fontId="27" fillId="0" borderId="1" xfId="0" applyNumberFormat="1" applyFont="1" applyBorder="1" applyAlignment="1">
      <alignment horizontal="center" vertical="center" wrapText="1"/>
    </xf>
    <xf numFmtId="0" fontId="28" fillId="2" borderId="1" xfId="0" applyFont="1" applyFill="1" applyBorder="1" applyAlignment="1">
      <alignment horizontal="center" vertical="center" wrapText="1"/>
    </xf>
    <xf numFmtId="49" fontId="27" fillId="0" borderId="1" xfId="0" applyNumberFormat="1" applyFont="1" applyBorder="1" applyAlignment="1">
      <alignment vertical="center" wrapText="1"/>
    </xf>
    <xf numFmtId="0" fontId="28" fillId="2" borderId="1" xfId="0" applyFont="1" applyFill="1" applyBorder="1" applyAlignment="1">
      <alignment vertical="center" wrapText="1"/>
    </xf>
    <xf numFmtId="0" fontId="3" fillId="0" borderId="1" xfId="0" applyFont="1" applyBorder="1" applyAlignment="1">
      <alignment horizontal="center" vertical="center"/>
    </xf>
    <xf numFmtId="0" fontId="3" fillId="0" borderId="1" xfId="0" applyFont="1" applyBorder="1" applyAlignment="1">
      <alignment horizontal="left" vertical="center"/>
    </xf>
    <xf numFmtId="180" fontId="26" fillId="0" borderId="1" xfId="0" applyNumberFormat="1" applyFont="1" applyBorder="1" applyAlignment="1">
      <alignment horizontal="center" vertical="center"/>
    </xf>
    <xf numFmtId="0" fontId="0" fillId="0" borderId="0" xfId="0" applyBorder="1">
      <alignment vertical="center"/>
    </xf>
    <xf numFmtId="0" fontId="13" fillId="2" borderId="5" xfId="0" applyFont="1" applyFill="1" applyBorder="1" applyAlignment="1">
      <alignment horizontal="left" vertical="center" wrapText="1"/>
    </xf>
    <xf numFmtId="0" fontId="13" fillId="2" borderId="6" xfId="0" applyFont="1" applyFill="1" applyBorder="1" applyAlignment="1">
      <alignment horizontal="left" vertical="center" wrapText="1"/>
    </xf>
    <xf numFmtId="0" fontId="13" fillId="2" borderId="7" xfId="0" applyFont="1" applyFill="1" applyBorder="1" applyAlignment="1">
      <alignment horizontal="left" vertical="center" wrapText="1"/>
    </xf>
    <xf numFmtId="0" fontId="29" fillId="0" borderId="0" xfId="0" applyFont="1" applyAlignment="1">
      <alignment horizontal="center" vertical="center" wrapText="1"/>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30" fillId="0" borderId="1" xfId="52" applyFont="1" applyFill="1" applyBorder="1">
      <alignment vertical="center"/>
    </xf>
    <xf numFmtId="0" fontId="0" fillId="0" borderId="5" xfId="0" applyFont="1" applyFill="1" applyBorder="1" applyAlignment="1">
      <alignment horizontal="center" vertical="center"/>
    </xf>
    <xf numFmtId="0" fontId="31" fillId="0" borderId="0" xfId="0" applyFont="1" applyAlignment="1">
      <alignment horizontal="center" vertical="center" wrapText="1"/>
    </xf>
    <xf numFmtId="0" fontId="6" fillId="0" borderId="1" xfId="0" applyFont="1" applyBorder="1" applyAlignment="1">
      <alignment horizontal="justify" vertical="center" wrapText="1"/>
    </xf>
    <xf numFmtId="0" fontId="6" fillId="0" borderId="1" xfId="0" applyFont="1" applyBorder="1" applyAlignment="1">
      <alignment horizontal="left" vertical="center" wrapText="1"/>
    </xf>
    <xf numFmtId="0" fontId="9" fillId="0" borderId="1" xfId="0" applyFont="1" applyBorder="1" applyAlignment="1">
      <alignment horizontal="center" vertical="center" textRotation="255" wrapText="1"/>
    </xf>
    <xf numFmtId="0" fontId="9" fillId="0" borderId="1" xfId="0" applyFont="1" applyBorder="1" applyAlignment="1">
      <alignment horizontal="center" vertical="center" wrapText="1"/>
    </xf>
    <xf numFmtId="0" fontId="9" fillId="0" borderId="1" xfId="0" applyFont="1" applyBorder="1" applyAlignment="1">
      <alignment horizontal="left" vertical="center" wrapText="1"/>
    </xf>
    <xf numFmtId="9" fontId="9" fillId="0" borderId="1" xfId="0" applyNumberFormat="1" applyFont="1" applyBorder="1" applyAlignment="1">
      <alignment horizontal="center" vertical="center" wrapText="1"/>
    </xf>
    <xf numFmtId="0" fontId="9" fillId="0" borderId="1" xfId="0" applyFont="1" applyBorder="1" applyAlignment="1">
      <alignment vertical="center"/>
    </xf>
    <xf numFmtId="0" fontId="9" fillId="0" borderId="2" xfId="0" applyFont="1" applyBorder="1" applyAlignment="1">
      <alignment horizontal="left" vertical="center"/>
    </xf>
    <xf numFmtId="0" fontId="9" fillId="0" borderId="3" xfId="0" applyFont="1" applyBorder="1" applyAlignment="1">
      <alignment horizontal="left" vertical="center"/>
    </xf>
    <xf numFmtId="0" fontId="32" fillId="0" borderId="1" xfId="0" applyFont="1" applyBorder="1">
      <alignment vertical="center"/>
    </xf>
    <xf numFmtId="0" fontId="9" fillId="0" borderId="4" xfId="0" applyFont="1" applyBorder="1" applyAlignment="1">
      <alignment horizontal="left" vertical="center"/>
    </xf>
    <xf numFmtId="180" fontId="4" fillId="0" borderId="1" xfId="0" applyNumberFormat="1" applyFont="1" applyFill="1" applyBorder="1" applyAlignment="1">
      <alignment horizontal="center"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22" fillId="0" borderId="2" xfId="0" applyFont="1" applyBorder="1" applyAlignment="1">
      <alignment horizontal="center" vertical="center" wrapText="1"/>
    </xf>
    <xf numFmtId="9" fontId="22" fillId="0" borderId="1" xfId="0" applyNumberFormat="1" applyFont="1" applyBorder="1" applyAlignment="1">
      <alignment horizontal="center" vertical="center" wrapText="1"/>
    </xf>
    <xf numFmtId="9" fontId="22" fillId="0" borderId="1" xfId="0" applyNumberFormat="1" applyFont="1" applyBorder="1" applyAlignment="1">
      <alignment horizontal="center" vertical="center"/>
    </xf>
    <xf numFmtId="9" fontId="22" fillId="0" borderId="2" xfId="0" applyNumberFormat="1" applyFont="1" applyBorder="1" applyAlignment="1">
      <alignment horizontal="center" vertical="center" wrapText="1"/>
    </xf>
    <xf numFmtId="9" fontId="33" fillId="0" borderId="1" xfId="0" applyNumberFormat="1" applyFont="1" applyBorder="1" applyAlignment="1">
      <alignment horizontal="center" vertical="center"/>
    </xf>
    <xf numFmtId="0" fontId="11" fillId="0" borderId="1" xfId="0" applyFont="1" applyBorder="1" applyAlignment="1">
      <alignment horizontal="center" vertical="center"/>
    </xf>
    <xf numFmtId="0" fontId="22" fillId="0" borderId="1" xfId="0" applyFont="1" applyBorder="1" applyAlignment="1">
      <alignment horizontal="center" vertical="center" wrapText="1"/>
    </xf>
    <xf numFmtId="0" fontId="22" fillId="0" borderId="4" xfId="0" applyFont="1" applyBorder="1" applyAlignment="1">
      <alignment horizontal="center" vertical="center" wrapText="1"/>
    </xf>
    <xf numFmtId="0" fontId="34"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10" fontId="11" fillId="0" borderId="1" xfId="37" applyNumberFormat="1" applyFont="1" applyBorder="1" applyAlignment="1">
      <alignment horizontal="center" vertical="center" wrapText="1"/>
    </xf>
    <xf numFmtId="0" fontId="1" fillId="3" borderId="0" xfId="0" applyFont="1" applyFill="1" applyAlignment="1">
      <alignment horizontal="center" vertical="center" wrapText="1"/>
    </xf>
    <xf numFmtId="0" fontId="2" fillId="3" borderId="1" xfId="0" applyFont="1" applyFill="1" applyBorder="1" applyAlignment="1">
      <alignment horizontal="justify" vertical="center" wrapText="1"/>
    </xf>
    <xf numFmtId="181" fontId="2" fillId="3" borderId="2" xfId="0" applyNumberFormat="1" applyFont="1" applyFill="1" applyBorder="1" applyAlignment="1">
      <alignment horizontal="center" vertical="center" wrapText="1"/>
    </xf>
    <xf numFmtId="181" fontId="2" fillId="3" borderId="4" xfId="0" applyNumberFormat="1" applyFont="1" applyFill="1" applyBorder="1" applyAlignment="1">
      <alignment horizontal="center" vertical="center" wrapText="1"/>
    </xf>
    <xf numFmtId="181" fontId="2" fillId="3" borderId="1" xfId="0" applyNumberFormat="1" applyFont="1" applyFill="1" applyBorder="1" applyAlignment="1">
      <alignment horizontal="center" vertical="center" wrapText="1"/>
    </xf>
    <xf numFmtId="9" fontId="0" fillId="0" borderId="1" xfId="0" applyNumberFormat="1" applyBorder="1" applyAlignment="1">
      <alignment horizontal="center" vertical="center"/>
    </xf>
    <xf numFmtId="0" fontId="0" fillId="0" borderId="1" xfId="0" applyFont="1" applyBorder="1" applyAlignment="1">
      <alignment horizontal="center" vertical="center"/>
    </xf>
    <xf numFmtId="10" fontId="2" fillId="3" borderId="1" xfId="0" applyNumberFormat="1" applyFont="1" applyFill="1" applyBorder="1" applyAlignment="1">
      <alignment horizontal="center" vertical="center" wrapText="1"/>
    </xf>
    <xf numFmtId="180" fontId="2" fillId="3" borderId="1" xfId="0" applyNumberFormat="1" applyFont="1" applyFill="1" applyBorder="1" applyAlignment="1">
      <alignment horizontal="center" vertical="center" wrapText="1"/>
    </xf>
    <xf numFmtId="0" fontId="0" fillId="0" borderId="8" xfId="0" applyFont="1" applyBorder="1" applyAlignment="1">
      <alignment horizontal="left" vertical="center" wrapText="1"/>
    </xf>
    <xf numFmtId="0" fontId="0" fillId="0" borderId="9" xfId="0" applyFont="1" applyBorder="1" applyAlignment="1">
      <alignment horizontal="left" vertical="center" wrapText="1"/>
    </xf>
    <xf numFmtId="0" fontId="0" fillId="0" borderId="15" xfId="0" applyFont="1" applyBorder="1" applyAlignment="1">
      <alignment horizontal="left" vertical="center" wrapText="1"/>
    </xf>
    <xf numFmtId="0" fontId="0" fillId="0" borderId="11" xfId="0" applyFont="1" applyBorder="1" applyAlignment="1">
      <alignment horizontal="left" vertical="center" wrapText="1"/>
    </xf>
    <xf numFmtId="0" fontId="0" fillId="0" borderId="13" xfId="0" applyFont="1" applyBorder="1" applyAlignment="1">
      <alignment horizontal="left" vertical="center" wrapText="1"/>
    </xf>
    <xf numFmtId="0" fontId="0" fillId="0" borderId="12" xfId="0" applyFont="1" applyBorder="1" applyAlignment="1">
      <alignment horizontal="left" vertical="center" wrapText="1"/>
    </xf>
    <xf numFmtId="181" fontId="0" fillId="0" borderId="1" xfId="0" applyNumberFormat="1" applyFont="1" applyBorder="1">
      <alignment vertical="center"/>
    </xf>
    <xf numFmtId="181" fontId="35" fillId="0" borderId="2" xfId="0" applyNumberFormat="1" applyFont="1" applyBorder="1" applyAlignment="1">
      <alignment horizontal="center" vertical="center" wrapText="1"/>
    </xf>
    <xf numFmtId="181" fontId="35" fillId="0" borderId="4" xfId="0" applyNumberFormat="1" applyFont="1" applyBorder="1" applyAlignment="1">
      <alignment horizontal="center" vertical="center" wrapText="1"/>
    </xf>
    <xf numFmtId="181" fontId="35" fillId="0" borderId="1" xfId="0" applyNumberFormat="1" applyFont="1" applyBorder="1" applyAlignment="1">
      <alignment horizontal="center" vertical="center" wrapText="1"/>
    </xf>
    <xf numFmtId="176" fontId="0" fillId="0" borderId="2" xfId="0" applyNumberFormat="1" applyFont="1" applyBorder="1" applyAlignment="1">
      <alignment horizontal="center" vertical="center" wrapText="1"/>
    </xf>
    <xf numFmtId="49" fontId="36" fillId="0" borderId="1" xfId="0" applyNumberFormat="1" applyFont="1" applyFill="1" applyBorder="1" applyAlignment="1" applyProtection="1">
      <alignment horizontal="center" vertical="center" wrapText="1"/>
      <protection locked="0"/>
    </xf>
    <xf numFmtId="9" fontId="0" fillId="0" borderId="2" xfId="0" applyNumberFormat="1" applyFont="1" applyBorder="1" applyAlignment="1">
      <alignment horizontal="center" vertical="center" wrapText="1"/>
    </xf>
    <xf numFmtId="0" fontId="0" fillId="0" borderId="2" xfId="0" applyFont="1" applyBorder="1" applyAlignment="1">
      <alignment horizontal="center" vertical="center" wrapText="1"/>
    </xf>
    <xf numFmtId="9" fontId="36" fillId="0" borderId="1" xfId="0" applyNumberFormat="1" applyFont="1" applyBorder="1" applyAlignment="1">
      <alignment horizontal="center" vertical="center"/>
    </xf>
    <xf numFmtId="9" fontId="36" fillId="0" borderId="2" xfId="0" applyNumberFormat="1" applyFont="1" applyBorder="1" applyAlignment="1">
      <alignment horizontal="center" vertical="center"/>
    </xf>
    <xf numFmtId="0" fontId="0" fillId="0" borderId="5" xfId="0" applyFont="1" applyBorder="1" applyAlignment="1">
      <alignment horizontal="center" vertical="center"/>
    </xf>
    <xf numFmtId="9" fontId="0" fillId="0" borderId="5" xfId="0" applyNumberFormat="1" applyFont="1" applyBorder="1" applyAlignment="1">
      <alignment horizontal="center" vertical="center"/>
    </xf>
    <xf numFmtId="0" fontId="0" fillId="0" borderId="1" xfId="0" applyFont="1" applyBorder="1" applyAlignment="1">
      <alignment horizontal="center" vertical="center" wrapText="1"/>
    </xf>
    <xf numFmtId="0" fontId="36" fillId="0" borderId="1" xfId="0" applyFont="1" applyBorder="1" applyAlignment="1">
      <alignment horizontal="center" vertical="center"/>
    </xf>
    <xf numFmtId="0" fontId="37" fillId="0" borderId="1" xfId="0" applyFont="1" applyBorder="1" applyAlignment="1">
      <alignment horizontal="left" vertical="center" wrapText="1"/>
    </xf>
    <xf numFmtId="0" fontId="0" fillId="0" borderId="4" xfId="0" applyFont="1" applyBorder="1" applyAlignment="1">
      <alignment horizontal="center" vertical="center" wrapText="1"/>
    </xf>
    <xf numFmtId="183" fontId="2" fillId="0" borderId="1" xfId="0" applyNumberFormat="1" applyFont="1" applyBorder="1" applyAlignment="1">
      <alignment horizontal="center" vertical="center" wrapText="1"/>
    </xf>
    <xf numFmtId="0" fontId="3" fillId="0" borderId="5" xfId="0" applyFont="1" applyBorder="1" applyAlignment="1">
      <alignment horizontal="center" vertical="center" textRotation="255" wrapText="1"/>
    </xf>
    <xf numFmtId="0" fontId="3" fillId="0" borderId="6" xfId="0" applyFont="1" applyBorder="1" applyAlignment="1">
      <alignment horizontal="center" vertical="center" textRotation="255" wrapText="1"/>
    </xf>
    <xf numFmtId="9" fontId="13" fillId="2" borderId="1" xfId="0" applyNumberFormat="1" applyFont="1" applyFill="1" applyBorder="1" applyAlignment="1">
      <alignment horizontal="left" vertical="center" wrapText="1"/>
    </xf>
    <xf numFmtId="10" fontId="13" fillId="2" borderId="1" xfId="0" applyNumberFormat="1" applyFont="1" applyFill="1" applyBorder="1" applyAlignment="1">
      <alignment horizontal="left" vertical="center" wrapText="1"/>
    </xf>
    <xf numFmtId="9" fontId="3" fillId="0" borderId="1" xfId="0" applyNumberFormat="1" applyFont="1" applyBorder="1" applyAlignment="1">
      <alignment horizontal="left" vertical="center" wrapText="1"/>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3" fillId="0" borderId="7" xfId="0" applyFont="1" applyBorder="1" applyAlignment="1">
      <alignment horizontal="center" vertical="center" textRotation="255" wrapText="1"/>
    </xf>
    <xf numFmtId="0" fontId="3" fillId="0" borderId="5" xfId="0" applyFont="1" applyBorder="1" applyAlignment="1">
      <alignment vertical="center"/>
    </xf>
    <xf numFmtId="0" fontId="3" fillId="0" borderId="8" xfId="0" applyFont="1" applyBorder="1" applyAlignment="1">
      <alignment horizontal="left" vertical="center"/>
    </xf>
    <xf numFmtId="0" fontId="3" fillId="0" borderId="10" xfId="0" applyFont="1" applyBorder="1" applyAlignment="1">
      <alignment horizontal="left" vertical="center"/>
    </xf>
    <xf numFmtId="0" fontId="3" fillId="0" borderId="0" xfId="0" applyFont="1" applyAlignment="1">
      <alignment horizontal="center" vertical="center" wrapText="1"/>
    </xf>
    <xf numFmtId="0" fontId="13" fillId="2" borderId="2" xfId="0" applyFont="1" applyFill="1" applyBorder="1" applyAlignment="1">
      <alignment horizontal="center" vertical="center" wrapText="1"/>
    </xf>
    <xf numFmtId="178" fontId="2" fillId="0" borderId="2" xfId="0" applyNumberFormat="1" applyFont="1" applyBorder="1" applyAlignment="1">
      <alignment horizontal="center" vertical="center" wrapText="1"/>
    </xf>
    <xf numFmtId="178" fontId="2" fillId="0" borderId="4" xfId="0" applyNumberFormat="1" applyFont="1" applyBorder="1" applyAlignment="1">
      <alignment horizontal="center" vertical="center" wrapText="1"/>
    </xf>
    <xf numFmtId="179" fontId="2" fillId="0" borderId="1" xfId="0" applyNumberFormat="1" applyFont="1" applyBorder="1" applyAlignment="1">
      <alignment horizontal="center" vertical="center" wrapText="1"/>
    </xf>
    <xf numFmtId="176" fontId="11" fillId="0" borderId="1" xfId="37" applyNumberFormat="1" applyFont="1" applyBorder="1" applyAlignment="1">
      <alignment horizontal="center" vertical="center" wrapText="1"/>
    </xf>
    <xf numFmtId="0" fontId="38" fillId="0" borderId="0" xfId="0" applyFont="1" applyAlignment="1">
      <alignment horizontal="center" vertical="center"/>
    </xf>
    <xf numFmtId="0" fontId="0" fillId="0" borderId="0" xfId="0" applyAlignment="1">
      <alignment horizontal="center" vertical="center"/>
    </xf>
    <xf numFmtId="180" fontId="0" fillId="0" borderId="0" xfId="0" applyNumberFormat="1">
      <alignment vertical="center"/>
    </xf>
    <xf numFmtId="0" fontId="39" fillId="0" borderId="0" xfId="0" applyFont="1" applyAlignment="1">
      <alignment horizontal="center" vertical="center"/>
    </xf>
    <xf numFmtId="0" fontId="40" fillId="0" borderId="5" xfId="0" applyFont="1" applyBorder="1" applyAlignment="1">
      <alignment horizontal="center" vertical="center"/>
    </xf>
    <xf numFmtId="0" fontId="40" fillId="0" borderId="1" xfId="0" applyFont="1" applyBorder="1" applyAlignment="1">
      <alignment horizontal="center" vertical="center" wrapText="1"/>
    </xf>
    <xf numFmtId="0" fontId="40" fillId="0" borderId="1" xfId="0" applyFont="1" applyBorder="1" applyAlignment="1">
      <alignment horizontal="center" vertical="center"/>
    </xf>
    <xf numFmtId="0" fontId="40" fillId="0" borderId="6" xfId="0" applyFont="1" applyBorder="1" applyAlignment="1">
      <alignment horizontal="center" vertical="center"/>
    </xf>
    <xf numFmtId="0" fontId="40" fillId="0" borderId="7" xfId="0" applyFont="1" applyBorder="1" applyAlignment="1">
      <alignment horizontal="center" vertical="center"/>
    </xf>
    <xf numFmtId="0" fontId="0" fillId="0" borderId="1" xfId="0" applyBorder="1" applyAlignment="1">
      <alignment horizontal="center" vertical="center"/>
    </xf>
    <xf numFmtId="0" fontId="0" fillId="0" borderId="7" xfId="0" applyFont="1" applyBorder="1" applyAlignment="1">
      <alignment horizontal="left" vertical="center" wrapText="1"/>
    </xf>
    <xf numFmtId="0" fontId="0" fillId="0" borderId="1" xfId="0" applyBorder="1" applyAlignment="1">
      <alignment horizontal="center" vertical="center" wrapText="1"/>
    </xf>
    <xf numFmtId="0" fontId="0" fillId="0" borderId="1" xfId="0" applyFont="1" applyBorder="1" applyAlignment="1">
      <alignment horizontal="right" vertical="center"/>
    </xf>
    <xf numFmtId="0" fontId="35" fillId="0" borderId="1" xfId="0" applyFont="1" applyBorder="1" applyAlignment="1">
      <alignment vertical="center" wrapText="1"/>
    </xf>
    <xf numFmtId="0" fontId="0" fillId="0" borderId="1" xfId="0" applyBorder="1">
      <alignment vertical="center"/>
    </xf>
    <xf numFmtId="0" fontId="0" fillId="0" borderId="7" xfId="0" applyFont="1" applyBorder="1" applyAlignment="1">
      <alignment horizontal="left" vertical="center"/>
    </xf>
    <xf numFmtId="0" fontId="0" fillId="0" borderId="1" xfId="0" applyFont="1" applyBorder="1" applyAlignment="1">
      <alignment horizontal="left" vertical="center"/>
    </xf>
    <xf numFmtId="0" fontId="0" fillId="0" borderId="1" xfId="0" applyFont="1" applyFill="1" applyBorder="1" applyAlignment="1">
      <alignment horizontal="left" vertical="center"/>
    </xf>
    <xf numFmtId="0" fontId="0" fillId="0" borderId="1" xfId="0" applyFont="1" applyFill="1" applyBorder="1" applyAlignment="1">
      <alignment horizontal="left" vertical="center" wrapText="1"/>
    </xf>
    <xf numFmtId="180" fontId="35" fillId="0" borderId="1" xfId="0" applyNumberFormat="1" applyFont="1" applyBorder="1" applyAlignment="1">
      <alignment vertical="center" wrapText="1"/>
    </xf>
    <xf numFmtId="180" fontId="0" fillId="0" borderId="1" xfId="0" applyNumberFormat="1" applyBorder="1">
      <alignment vertical="center"/>
    </xf>
    <xf numFmtId="0" fontId="32" fillId="0" borderId="1" xfId="0" applyFont="1" applyBorder="1" applyAlignment="1">
      <alignment horizontal="center" vertical="center"/>
    </xf>
    <xf numFmtId="0" fontId="32" fillId="0" borderId="1" xfId="0" applyFont="1" applyBorder="1" applyAlignment="1">
      <alignment horizontal="right" vertical="center"/>
    </xf>
    <xf numFmtId="0" fontId="25" fillId="0" borderId="2" xfId="0" applyFont="1" applyBorder="1" applyAlignment="1">
      <alignment horizontal="center" vertical="center"/>
    </xf>
    <xf numFmtId="0" fontId="25" fillId="0" borderId="4" xfId="0" applyFont="1" applyBorder="1" applyAlignment="1">
      <alignment horizontal="center" vertical="center"/>
    </xf>
    <xf numFmtId="180" fontId="39" fillId="0" borderId="0" xfId="0" applyNumberFormat="1" applyFont="1" applyAlignment="1">
      <alignment horizontal="center" vertical="center"/>
    </xf>
    <xf numFmtId="180" fontId="40" fillId="0" borderId="5" xfId="0" applyNumberFormat="1" applyFont="1" applyBorder="1" applyAlignment="1">
      <alignment horizontal="center" vertical="center"/>
    </xf>
    <xf numFmtId="0" fontId="40" fillId="0" borderId="5" xfId="0" applyFont="1" applyBorder="1" applyAlignment="1">
      <alignment horizontal="center" vertical="center" wrapText="1"/>
    </xf>
    <xf numFmtId="180" fontId="40" fillId="0" borderId="6" xfId="0" applyNumberFormat="1" applyFont="1" applyBorder="1" applyAlignment="1">
      <alignment horizontal="center" vertical="center"/>
    </xf>
    <xf numFmtId="0" fontId="40" fillId="0" borderId="6" xfId="0" applyFont="1" applyBorder="1" applyAlignment="1">
      <alignment horizontal="center" vertical="center" wrapText="1"/>
    </xf>
    <xf numFmtId="180" fontId="40" fillId="0" borderId="7" xfId="0" applyNumberFormat="1" applyFont="1" applyBorder="1" applyAlignment="1">
      <alignment horizontal="center" vertical="center"/>
    </xf>
    <xf numFmtId="10" fontId="0" fillId="0" borderId="1" xfId="0" applyNumberFormat="1" applyBorder="1">
      <alignment vertical="center"/>
    </xf>
    <xf numFmtId="180" fontId="0" fillId="0" borderId="1" xfId="0" applyNumberFormat="1" applyBorder="1" applyAlignment="1">
      <alignment horizontal="right" vertical="center"/>
    </xf>
    <xf numFmtId="0" fontId="22" fillId="0" borderId="1" xfId="0" applyFont="1" applyBorder="1" applyAlignment="1">
      <alignment vertical="center" wrapText="1"/>
    </xf>
    <xf numFmtId="180" fontId="32" fillId="0" borderId="1" xfId="0" applyNumberFormat="1" applyFont="1" applyBorder="1" applyAlignment="1">
      <alignment horizontal="right" vertical="center"/>
    </xf>
    <xf numFmtId="0" fontId="41" fillId="0" borderId="14" xfId="0" applyFont="1" applyFill="1" applyBorder="1" applyAlignment="1">
      <alignment horizontal="center" vertical="center"/>
    </xf>
    <xf numFmtId="0" fontId="42" fillId="0" borderId="1" xfId="0" applyFont="1" applyFill="1" applyBorder="1" applyAlignment="1">
      <alignment horizontal="center" vertical="center"/>
    </xf>
    <xf numFmtId="0" fontId="42" fillId="0" borderId="1" xfId="0" applyFont="1" applyFill="1" applyBorder="1" applyAlignment="1">
      <alignment horizontal="left" vertical="center"/>
    </xf>
    <xf numFmtId="180" fontId="42" fillId="0" borderId="1" xfId="0" applyNumberFormat="1" applyFont="1" applyFill="1" applyBorder="1" applyAlignment="1">
      <alignment horizontal="center" vertical="center"/>
    </xf>
    <xf numFmtId="10" fontId="0" fillId="0" borderId="1" xfId="0" applyNumberFormat="1" applyFill="1" applyBorder="1" applyAlignment="1">
      <alignment horizontal="center" vertical="center"/>
    </xf>
    <xf numFmtId="4" fontId="42" fillId="0" borderId="1" xfId="0" applyNumberFormat="1" applyFont="1" applyFill="1" applyBorder="1" applyAlignment="1">
      <alignment horizontal="center" vertical="center"/>
    </xf>
    <xf numFmtId="0" fontId="0" fillId="0" borderId="1" xfId="0" applyFill="1" applyBorder="1" applyAlignment="1">
      <alignment horizontal="center" vertical="center"/>
    </xf>
    <xf numFmtId="0" fontId="43" fillId="0" borderId="1" xfId="0" applyFont="1" applyFill="1" applyBorder="1" applyAlignment="1">
      <alignment horizontal="center" vertical="center"/>
    </xf>
    <xf numFmtId="0" fontId="0" fillId="0" borderId="0" xfId="0" applyFont="1" applyFill="1" applyBorder="1" applyAlignment="1"/>
    <xf numFmtId="0" fontId="0" fillId="0" borderId="0" xfId="0" applyFont="1" applyFill="1" applyAlignment="1"/>
    <xf numFmtId="0" fontId="44" fillId="0" borderId="0" xfId="0" applyFont="1" applyFill="1" applyBorder="1" applyAlignment="1">
      <alignment vertical="center"/>
    </xf>
    <xf numFmtId="0" fontId="45" fillId="0" borderId="14" xfId="0" applyFont="1" applyFill="1" applyBorder="1" applyAlignment="1">
      <alignment horizontal="center" vertical="center" wrapText="1"/>
    </xf>
    <xf numFmtId="0" fontId="46" fillId="0" borderId="8" xfId="0" applyFont="1" applyFill="1" applyBorder="1" applyAlignment="1">
      <alignment horizontal="center" vertical="center" wrapText="1"/>
    </xf>
    <xf numFmtId="0" fontId="47" fillId="0" borderId="2" xfId="0" applyFont="1" applyFill="1" applyBorder="1" applyAlignment="1">
      <alignment horizontal="center" vertical="center" wrapText="1"/>
    </xf>
    <xf numFmtId="0" fontId="47" fillId="0" borderId="3" xfId="0" applyFont="1" applyFill="1" applyBorder="1" applyAlignment="1">
      <alignment horizontal="center" vertical="center" wrapText="1"/>
    </xf>
    <xf numFmtId="0" fontId="46" fillId="0" borderId="5" xfId="0" applyFont="1" applyFill="1" applyBorder="1" applyAlignment="1">
      <alignment horizontal="center" vertical="center" wrapText="1"/>
    </xf>
    <xf numFmtId="0" fontId="46" fillId="0" borderId="1" xfId="0" applyFont="1" applyFill="1" applyBorder="1" applyAlignment="1">
      <alignment horizontal="center" vertical="center" wrapText="1"/>
    </xf>
    <xf numFmtId="0" fontId="46" fillId="0" borderId="14" xfId="0" applyFont="1" applyFill="1" applyBorder="1" applyAlignment="1">
      <alignment horizontal="center" vertical="center" wrapText="1"/>
    </xf>
    <xf numFmtId="0" fontId="46" fillId="0" borderId="13" xfId="0" applyFont="1" applyFill="1" applyBorder="1" applyAlignment="1">
      <alignment horizontal="center" vertical="center" wrapText="1"/>
    </xf>
    <xf numFmtId="0" fontId="46" fillId="0" borderId="2" xfId="0" applyFont="1" applyFill="1" applyBorder="1" applyAlignment="1">
      <alignment horizontal="center" vertical="center" wrapText="1"/>
    </xf>
    <xf numFmtId="0" fontId="46" fillId="0" borderId="4" xfId="0" applyFont="1" applyFill="1" applyBorder="1" applyAlignment="1">
      <alignment horizontal="center" vertical="center" wrapText="1"/>
    </xf>
    <xf numFmtId="0" fontId="46" fillId="0" borderId="1" xfId="0" applyFont="1" applyFill="1" applyBorder="1" applyAlignment="1">
      <alignment horizontal="center" vertical="center"/>
    </xf>
    <xf numFmtId="0" fontId="46" fillId="0" borderId="6" xfId="0" applyFont="1" applyFill="1" applyBorder="1" applyAlignment="1">
      <alignment horizontal="center" vertical="center" wrapText="1"/>
    </xf>
    <xf numFmtId="0" fontId="48" fillId="0" borderId="1" xfId="0" applyFont="1" applyFill="1" applyBorder="1" applyAlignment="1">
      <alignment vertical="center" wrapText="1"/>
    </xf>
    <xf numFmtId="0" fontId="46" fillId="0" borderId="1" xfId="0" applyFont="1" applyFill="1" applyBorder="1" applyAlignment="1">
      <alignment vertical="center" wrapText="1"/>
    </xf>
    <xf numFmtId="10" fontId="48" fillId="0" borderId="2" xfId="0" applyNumberFormat="1" applyFont="1" applyFill="1" applyBorder="1" applyAlignment="1">
      <alignment horizontal="center" vertical="center" wrapText="1"/>
    </xf>
    <xf numFmtId="10" fontId="48" fillId="0" borderId="4" xfId="0" applyNumberFormat="1" applyFont="1" applyFill="1" applyBorder="1" applyAlignment="1">
      <alignment horizontal="center" vertical="center" wrapText="1"/>
    </xf>
    <xf numFmtId="0" fontId="48" fillId="0" borderId="1" xfId="0" applyFont="1" applyFill="1" applyBorder="1" applyAlignment="1">
      <alignment horizontal="center" vertical="center"/>
    </xf>
    <xf numFmtId="0" fontId="48" fillId="0" borderId="1" xfId="0" applyFont="1" applyFill="1" applyBorder="1" applyAlignment="1">
      <alignment horizontal="left" vertical="center" wrapText="1"/>
    </xf>
    <xf numFmtId="0" fontId="48" fillId="0" borderId="5" xfId="0" applyFont="1" applyFill="1" applyBorder="1" applyAlignment="1">
      <alignment vertical="center" wrapText="1"/>
    </xf>
    <xf numFmtId="0" fontId="48" fillId="0" borderId="5" xfId="0" applyFont="1" applyFill="1" applyBorder="1" applyAlignment="1">
      <alignment horizontal="center" vertical="center" wrapText="1"/>
    </xf>
    <xf numFmtId="0" fontId="46" fillId="0" borderId="7" xfId="0" applyFont="1" applyFill="1" applyBorder="1" applyAlignment="1">
      <alignment horizontal="center" vertical="center" wrapText="1"/>
    </xf>
    <xf numFmtId="0" fontId="48" fillId="0" borderId="5" xfId="0" applyFont="1" applyFill="1" applyBorder="1" applyAlignment="1">
      <alignment horizontal="right" vertical="center" wrapText="1"/>
    </xf>
    <xf numFmtId="0" fontId="48" fillId="0" borderId="3" xfId="0" applyFont="1" applyFill="1" applyBorder="1" applyAlignment="1">
      <alignment horizontal="left" vertical="center" wrapText="1"/>
    </xf>
    <xf numFmtId="0" fontId="48" fillId="0" borderId="1" xfId="0" applyFont="1" applyFill="1" applyBorder="1" applyAlignment="1">
      <alignment horizontal="center" vertical="center" wrapText="1"/>
    </xf>
    <xf numFmtId="0" fontId="46" fillId="0" borderId="16" xfId="0" applyFont="1" applyFill="1" applyBorder="1" applyAlignment="1">
      <alignment horizontal="center" vertical="center" wrapText="1"/>
    </xf>
    <xf numFmtId="0" fontId="48" fillId="0" borderId="10" xfId="0" applyFont="1" applyFill="1" applyBorder="1" applyAlignment="1">
      <alignment horizontal="center" vertical="center" wrapText="1"/>
    </xf>
    <xf numFmtId="0" fontId="48" fillId="0" borderId="17" xfId="0" applyFont="1" applyFill="1" applyBorder="1" applyAlignment="1">
      <alignment horizontal="center" vertical="center" wrapText="1"/>
    </xf>
    <xf numFmtId="0" fontId="48" fillId="0" borderId="2" xfId="0" applyFont="1" applyFill="1" applyBorder="1" applyAlignment="1">
      <alignment horizontal="left" vertical="center" wrapText="1"/>
    </xf>
    <xf numFmtId="9" fontId="48" fillId="0" borderId="1" xfId="0" applyNumberFormat="1" applyFont="1" applyFill="1" applyBorder="1" applyAlignment="1">
      <alignment horizontal="center" vertical="center" wrapText="1"/>
    </xf>
    <xf numFmtId="10" fontId="48" fillId="0" borderId="1" xfId="0" applyNumberFormat="1" applyFont="1" applyFill="1" applyBorder="1" applyAlignment="1">
      <alignment horizontal="center" vertical="center" wrapText="1"/>
    </xf>
    <xf numFmtId="0" fontId="48" fillId="0" borderId="1" xfId="0" applyNumberFormat="1" applyFont="1" applyFill="1" applyBorder="1" applyAlignment="1" applyProtection="1">
      <alignment horizontal="center" vertical="center" wrapText="1"/>
    </xf>
    <xf numFmtId="182" fontId="48" fillId="0" borderId="1" xfId="0" applyNumberFormat="1" applyFont="1" applyFill="1" applyBorder="1" applyAlignment="1">
      <alignment vertical="center" wrapText="1"/>
    </xf>
    <xf numFmtId="0" fontId="48" fillId="0" borderId="0" xfId="0" applyFont="1" applyFill="1" applyBorder="1" applyAlignment="1">
      <alignment horizontal="center" vertical="center" wrapText="1"/>
    </xf>
    <xf numFmtId="0" fontId="48" fillId="0" borderId="18" xfId="0" applyFont="1" applyFill="1" applyBorder="1" applyAlignment="1">
      <alignment horizontal="center" vertical="center" wrapText="1"/>
    </xf>
    <xf numFmtId="9" fontId="48" fillId="0" borderId="1" xfId="0" applyNumberFormat="1" applyFont="1" applyBorder="1" applyAlignment="1">
      <alignment horizontal="center" vertical="center" wrapText="1"/>
    </xf>
    <xf numFmtId="177" fontId="48" fillId="0" borderId="1" xfId="0" applyNumberFormat="1" applyFont="1" applyBorder="1" applyAlignment="1">
      <alignment horizontal="center" vertical="center" wrapText="1"/>
    </xf>
    <xf numFmtId="0" fontId="48" fillId="0" borderId="19" xfId="0" applyFont="1" applyFill="1" applyBorder="1" applyAlignment="1">
      <alignment horizontal="center" vertical="center" wrapText="1"/>
    </xf>
    <xf numFmtId="10" fontId="48" fillId="0" borderId="1" xfId="0" applyNumberFormat="1" applyFont="1" applyBorder="1" applyAlignment="1">
      <alignment horizontal="center" vertical="center" wrapText="1"/>
    </xf>
    <xf numFmtId="0" fontId="48" fillId="0" borderId="20" xfId="0" applyFont="1" applyFill="1" applyBorder="1" applyAlignment="1">
      <alignment horizontal="center" vertical="center" wrapText="1"/>
    </xf>
    <xf numFmtId="0" fontId="48" fillId="0" borderId="1" xfId="0" applyFont="1" applyBorder="1" applyAlignment="1">
      <alignment horizontal="center" vertical="center" wrapText="1"/>
    </xf>
    <xf numFmtId="0" fontId="48" fillId="0" borderId="21" xfId="0" applyFont="1" applyFill="1" applyBorder="1" applyAlignment="1">
      <alignment horizontal="center" vertical="center" wrapText="1"/>
    </xf>
    <xf numFmtId="0" fontId="48" fillId="0" borderId="22" xfId="0" applyFont="1" applyFill="1" applyBorder="1" applyAlignment="1">
      <alignment horizontal="center" vertical="center" wrapText="1"/>
    </xf>
    <xf numFmtId="0" fontId="48" fillId="0" borderId="23" xfId="0" applyFont="1" applyFill="1" applyBorder="1" applyAlignment="1">
      <alignment horizontal="center" vertical="center" wrapText="1"/>
    </xf>
    <xf numFmtId="0" fontId="49" fillId="0" borderId="24" xfId="0" applyFont="1" applyFill="1" applyBorder="1" applyAlignment="1">
      <alignment horizontal="center" vertical="center" wrapText="1"/>
    </xf>
    <xf numFmtId="0" fontId="49" fillId="0" borderId="0" xfId="0" applyFont="1" applyFill="1" applyBorder="1" applyAlignment="1">
      <alignment horizontal="center" vertical="center" wrapText="1"/>
    </xf>
    <xf numFmtId="0" fontId="48" fillId="0" borderId="16" xfId="0" applyFont="1" applyFill="1" applyBorder="1" applyAlignment="1">
      <alignment horizontal="center" vertical="center" wrapText="1"/>
    </xf>
    <xf numFmtId="0" fontId="48" fillId="0" borderId="22" xfId="0" applyFont="1" applyFill="1" applyBorder="1" applyAlignment="1">
      <alignment horizontal="left" vertical="center" wrapText="1"/>
    </xf>
    <xf numFmtId="0" fontId="49" fillId="0" borderId="23" xfId="0" applyFont="1" applyFill="1" applyBorder="1" applyAlignment="1">
      <alignment horizontal="center" vertical="center" wrapText="1"/>
    </xf>
    <xf numFmtId="0" fontId="48" fillId="0" borderId="24" xfId="0" applyFont="1" applyFill="1" applyBorder="1" applyAlignment="1">
      <alignment horizontal="center" vertical="center" wrapText="1"/>
    </xf>
    <xf numFmtId="0" fontId="48" fillId="0" borderId="8" xfId="0" applyFont="1" applyFill="1" applyBorder="1" applyAlignment="1">
      <alignment horizontal="left" vertical="center" wrapText="1"/>
    </xf>
    <xf numFmtId="0" fontId="48" fillId="0" borderId="8" xfId="0" applyFont="1" applyFill="1" applyBorder="1" applyAlignment="1">
      <alignment horizontal="center" vertical="center" wrapText="1"/>
    </xf>
    <xf numFmtId="0" fontId="46" fillId="0" borderId="3" xfId="0" applyFont="1" applyFill="1" applyBorder="1" applyAlignment="1">
      <alignment horizontal="center" vertical="center" wrapText="1"/>
    </xf>
    <xf numFmtId="180" fontId="48" fillId="0" borderId="1" xfId="0" applyNumberFormat="1" applyFont="1" applyFill="1" applyBorder="1" applyAlignment="1">
      <alignment vertical="center" wrapText="1"/>
    </xf>
    <xf numFmtId="0" fontId="48" fillId="0" borderId="13" xfId="0" applyFont="1" applyFill="1" applyBorder="1" applyAlignment="1">
      <alignment horizontal="left" vertical="center" wrapText="1"/>
    </xf>
    <xf numFmtId="0" fontId="48" fillId="0" borderId="14" xfId="0" applyFont="1" applyFill="1" applyBorder="1" applyAlignment="1">
      <alignment horizontal="left" vertical="center" wrapText="1"/>
    </xf>
    <xf numFmtId="0" fontId="48" fillId="0" borderId="0" xfId="0" applyFont="1" applyFill="1" applyAlignment="1">
      <alignment horizontal="left" vertical="center" wrapText="1"/>
    </xf>
    <xf numFmtId="0" fontId="47" fillId="0" borderId="4" xfId="0" applyFont="1" applyFill="1" applyBorder="1" applyAlignment="1">
      <alignment horizontal="center" vertical="center" wrapText="1"/>
    </xf>
    <xf numFmtId="0" fontId="46" fillId="0" borderId="4" xfId="0" applyFont="1" applyFill="1" applyBorder="1" applyAlignment="1">
      <alignment horizontal="center" vertical="center"/>
    </xf>
    <xf numFmtId="182" fontId="48" fillId="0" borderId="1" xfId="0" applyNumberFormat="1" applyFont="1" applyFill="1" applyBorder="1" applyAlignment="1">
      <alignment horizontal="center" vertical="center"/>
    </xf>
    <xf numFmtId="0" fontId="48" fillId="0" borderId="4" xfId="0" applyFont="1" applyFill="1" applyBorder="1" applyAlignment="1">
      <alignment horizontal="left" vertical="center" wrapText="1"/>
    </xf>
    <xf numFmtId="9" fontId="48" fillId="0" borderId="1" xfId="0" applyNumberFormat="1" applyFont="1" applyFill="1" applyBorder="1" applyAlignment="1">
      <alignment vertical="center" wrapText="1"/>
    </xf>
    <xf numFmtId="0" fontId="48" fillId="0" borderId="1" xfId="0" applyFont="1" applyBorder="1" applyAlignment="1">
      <alignment vertical="center" wrapText="1"/>
    </xf>
    <xf numFmtId="9" fontId="48" fillId="0" borderId="1" xfId="0" applyNumberFormat="1" applyFont="1" applyBorder="1" applyAlignment="1">
      <alignment vertical="center" wrapText="1"/>
    </xf>
    <xf numFmtId="0" fontId="48" fillId="0" borderId="25" xfId="0" applyFont="1" applyFill="1" applyBorder="1" applyAlignment="1">
      <alignment horizontal="left" vertical="center" wrapText="1"/>
    </xf>
    <xf numFmtId="0" fontId="42" fillId="0" borderId="0" xfId="0" applyFont="1">
      <alignment vertical="center"/>
    </xf>
    <xf numFmtId="0" fontId="50" fillId="0" borderId="0" xfId="0" applyFont="1" applyBorder="1" applyAlignment="1">
      <alignment horizontal="center" vertical="center"/>
    </xf>
    <xf numFmtId="0" fontId="51" fillId="0" borderId="0" xfId="0" applyFont="1" applyBorder="1">
      <alignment vertical="center"/>
    </xf>
    <xf numFmtId="0" fontId="42" fillId="0" borderId="0" xfId="0" applyFont="1" applyBorder="1" applyAlignment="1">
      <alignment horizontal="left" vertical="center" wrapText="1"/>
    </xf>
    <xf numFmtId="0" fontId="42" fillId="0" borderId="0" xfId="0" applyFont="1" applyBorder="1">
      <alignment vertical="center"/>
    </xf>
    <xf numFmtId="0" fontId="42" fillId="0" borderId="0" xfId="0" applyFont="1" applyBorder="1" applyAlignment="1">
      <alignment horizontal="left" vertical="center"/>
    </xf>
    <xf numFmtId="0" fontId="42" fillId="0" borderId="0" xfId="0" applyFont="1" applyFill="1" applyBorder="1" applyAlignment="1">
      <alignment horizontal="left" vertical="center"/>
    </xf>
    <xf numFmtId="0" fontId="42" fillId="0" borderId="0" xfId="0" applyFont="1" applyFill="1" applyBorder="1" applyAlignment="1">
      <alignment horizontal="left" vertical="center" wrapText="1"/>
    </xf>
    <xf numFmtId="0" fontId="52" fillId="0" borderId="0" xfId="0" applyFont="1" applyAlignment="1">
      <alignment horizontal="center" vertical="center" wrapText="1"/>
    </xf>
    <xf numFmtId="0" fontId="53" fillId="0" borderId="0" xfId="0" applyFont="1" applyAlignment="1">
      <alignment horizontal="center" vertical="center" wrapText="1"/>
    </xf>
    <xf numFmtId="0" fontId="54" fillId="0" borderId="0" xfId="0" applyFont="1" applyAlignment="1">
      <alignment horizontal="left" vertical="center" wrapText="1"/>
    </xf>
    <xf numFmtId="0" fontId="54" fillId="0" borderId="0" xfId="0" applyFont="1" applyAlignment="1">
      <alignment horizontal="left" vertical="center"/>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常规 2 2 3" xfId="37"/>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2 4 2" xfId="51"/>
    <cellStyle name="常规_Sheet1"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7" Type="http://schemas.openxmlformats.org/officeDocument/2006/relationships/sharedStrings" Target="sharedStrings.xml"/><Relationship Id="rId56" Type="http://schemas.openxmlformats.org/officeDocument/2006/relationships/styles" Target="styles.xml"/><Relationship Id="rId55" Type="http://schemas.openxmlformats.org/officeDocument/2006/relationships/theme" Target="theme/theme1.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
  <sheetViews>
    <sheetView workbookViewId="0">
      <selection activeCell="A2" sqref="A2"/>
    </sheetView>
  </sheetViews>
  <sheetFormatPr defaultColWidth="9" defaultRowHeight="13.5"/>
  <cols>
    <col min="1" max="1" width="181.375" customWidth="1"/>
  </cols>
  <sheetData>
    <row r="1" ht="112" customHeight="1" spans="1:11">
      <c r="A1" s="462" t="s">
        <v>0</v>
      </c>
      <c r="B1" s="221"/>
      <c r="C1" s="221"/>
      <c r="D1" s="221"/>
      <c r="E1" s="221"/>
      <c r="F1" s="221"/>
      <c r="G1" s="221"/>
      <c r="H1" s="221"/>
      <c r="I1" s="221"/>
      <c r="J1" s="221"/>
      <c r="K1" s="221"/>
    </row>
    <row r="2" ht="51" customHeight="1" spans="1:11">
      <c r="A2" s="463"/>
      <c r="B2" s="221"/>
      <c r="C2" s="221"/>
      <c r="D2" s="221"/>
      <c r="E2" s="221"/>
      <c r="F2" s="221"/>
      <c r="G2" s="221"/>
      <c r="H2" s="221"/>
      <c r="I2" s="221"/>
      <c r="J2" s="221"/>
      <c r="K2" s="221"/>
    </row>
    <row r="3" ht="51" customHeight="1" spans="1:11">
      <c r="A3" s="464" t="s">
        <v>1</v>
      </c>
      <c r="B3" s="221"/>
      <c r="C3" s="221"/>
      <c r="D3" s="221"/>
      <c r="E3" s="221"/>
      <c r="F3" s="221"/>
      <c r="G3" s="221"/>
      <c r="H3" s="221"/>
      <c r="I3" s="221"/>
      <c r="J3" s="221"/>
      <c r="K3" s="221"/>
    </row>
    <row r="4" ht="51" customHeight="1" spans="1:11">
      <c r="A4" s="465" t="s">
        <v>2</v>
      </c>
      <c r="B4" s="221"/>
      <c r="C4" s="221"/>
      <c r="D4" s="221"/>
      <c r="E4" s="221"/>
      <c r="F4" s="221"/>
      <c r="G4" s="221"/>
      <c r="H4" s="221"/>
      <c r="I4" s="221"/>
      <c r="J4" s="221"/>
      <c r="K4" s="221"/>
    </row>
    <row r="5" ht="51" customHeight="1" spans="1:11">
      <c r="A5" s="465" t="s">
        <v>3</v>
      </c>
      <c r="B5" s="221"/>
      <c r="C5" s="221"/>
      <c r="D5" s="221"/>
      <c r="E5" s="221"/>
      <c r="F5" s="221"/>
      <c r="G5" s="221"/>
      <c r="H5" s="221"/>
      <c r="I5" s="221"/>
      <c r="J5" s="221"/>
      <c r="K5" s="221"/>
    </row>
    <row r="6" ht="51" customHeight="1" spans="1:11">
      <c r="A6" s="465" t="s">
        <v>4</v>
      </c>
      <c r="B6" s="221"/>
      <c r="C6" s="221"/>
      <c r="D6" s="221"/>
      <c r="E6" s="221"/>
      <c r="F6" s="221"/>
      <c r="G6" s="221"/>
      <c r="H6" s="221"/>
      <c r="I6" s="221"/>
      <c r="J6" s="221"/>
      <c r="K6" s="221"/>
    </row>
    <row r="7" customFormat="1" ht="51" customHeight="1" spans="1:11">
      <c r="A7" s="464" t="s">
        <v>5</v>
      </c>
      <c r="B7" s="221"/>
      <c r="C7" s="221"/>
      <c r="D7" s="221"/>
      <c r="E7" s="221"/>
      <c r="F7" s="221"/>
      <c r="G7" s="221"/>
      <c r="H7" s="221"/>
      <c r="I7" s="221"/>
      <c r="J7" s="221"/>
      <c r="K7" s="221"/>
    </row>
    <row r="8" s="454" customFormat="1" ht="27" customHeight="1"/>
    <row r="9" s="454" customFormat="1" ht="27" customHeight="1"/>
  </sheetData>
  <pageMargins left="0.699305555555556" right="0.759027777777778" top="2.01805555555556" bottom="1.6" header="0.919444444444445" footer="1.05902777777778"/>
  <pageSetup paperSize="9" scale="72"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58"/>
  <sheetViews>
    <sheetView tabSelected="1" workbookViewId="0">
      <selection activeCell="A9" sqref="A9"/>
    </sheetView>
  </sheetViews>
  <sheetFormatPr defaultColWidth="9" defaultRowHeight="13.5" outlineLevelCol="2"/>
  <cols>
    <col min="1" max="1" width="128.25" customWidth="1"/>
  </cols>
  <sheetData>
    <row r="1" spans="1:1">
      <c r="A1" s="258"/>
    </row>
    <row r="2" ht="40.5" customHeight="1" spans="1:1">
      <c r="A2" s="455" t="s">
        <v>6</v>
      </c>
    </row>
    <row r="3" ht="19.5" customHeight="1" spans="1:1">
      <c r="A3" s="258"/>
    </row>
    <row r="4" s="454" customFormat="1" ht="30.75" customHeight="1" spans="1:1">
      <c r="A4" s="456" t="s">
        <v>7</v>
      </c>
    </row>
    <row r="5" s="454" customFormat="1" ht="30.75" customHeight="1" spans="1:1">
      <c r="A5" s="456" t="s">
        <v>8</v>
      </c>
    </row>
    <row r="6" s="454" customFormat="1" ht="30.75" customHeight="1" spans="1:1">
      <c r="A6" s="456" t="s">
        <v>9</v>
      </c>
    </row>
    <row r="7" s="454" customFormat="1" ht="30.75" customHeight="1" spans="1:1">
      <c r="A7" s="456" t="s">
        <v>10</v>
      </c>
    </row>
    <row r="8" s="454" customFormat="1" ht="30.75" customHeight="1" spans="1:1">
      <c r="A8" s="456" t="s">
        <v>11</v>
      </c>
    </row>
    <row r="9" s="454" customFormat="1" ht="30" customHeight="1" spans="1:3">
      <c r="A9" s="457" t="s">
        <v>12</v>
      </c>
      <c r="B9" s="458"/>
      <c r="C9" s="458"/>
    </row>
    <row r="10" s="454" customFormat="1" ht="30" customHeight="1" spans="1:3">
      <c r="A10" s="457" t="s">
        <v>13</v>
      </c>
      <c r="B10" s="458"/>
      <c r="C10" s="458"/>
    </row>
    <row r="11" s="454" customFormat="1" ht="30" customHeight="1" spans="1:3">
      <c r="A11" s="459" t="s">
        <v>14</v>
      </c>
      <c r="B11" s="458"/>
      <c r="C11" s="458"/>
    </row>
    <row r="12" s="454" customFormat="1" ht="30" customHeight="1" spans="1:3">
      <c r="A12" s="457" t="s">
        <v>15</v>
      </c>
      <c r="B12" s="458"/>
      <c r="C12" s="458"/>
    </row>
    <row r="13" s="454" customFormat="1" ht="30" customHeight="1" spans="1:3">
      <c r="A13" s="459" t="s">
        <v>16</v>
      </c>
      <c r="B13" s="458"/>
      <c r="C13" s="458"/>
    </row>
    <row r="14" s="454" customFormat="1" ht="30" customHeight="1" spans="1:3">
      <c r="A14" s="459" t="s">
        <v>17</v>
      </c>
      <c r="B14" s="458"/>
      <c r="C14" s="458"/>
    </row>
    <row r="15" s="454" customFormat="1" ht="30" customHeight="1" spans="1:3">
      <c r="A15" s="460" t="s">
        <v>18</v>
      </c>
      <c r="B15" s="458"/>
      <c r="C15" s="458"/>
    </row>
    <row r="16" s="454" customFormat="1" ht="30" customHeight="1" spans="1:3">
      <c r="A16" s="460" t="s">
        <v>19</v>
      </c>
      <c r="B16" s="458"/>
      <c r="C16" s="458"/>
    </row>
    <row r="17" s="454" customFormat="1" ht="30" customHeight="1" spans="1:3">
      <c r="A17" s="459" t="s">
        <v>20</v>
      </c>
      <c r="B17" s="458"/>
      <c r="C17" s="458"/>
    </row>
    <row r="18" s="454" customFormat="1" ht="30" customHeight="1" spans="1:3">
      <c r="A18" s="459" t="s">
        <v>21</v>
      </c>
      <c r="B18" s="458"/>
      <c r="C18" s="458"/>
    </row>
    <row r="19" s="454" customFormat="1" ht="30" customHeight="1" spans="1:3">
      <c r="A19" s="460" t="s">
        <v>22</v>
      </c>
      <c r="B19" s="458"/>
      <c r="C19" s="458"/>
    </row>
    <row r="20" s="454" customFormat="1" ht="30" customHeight="1" spans="1:3">
      <c r="A20" s="461" t="s">
        <v>23</v>
      </c>
      <c r="B20" s="458"/>
      <c r="C20" s="458"/>
    </row>
    <row r="21" s="454" customFormat="1" ht="30" customHeight="1" spans="1:3">
      <c r="A21" s="459" t="s">
        <v>24</v>
      </c>
      <c r="B21" s="458"/>
      <c r="C21" s="458"/>
    </row>
    <row r="22" s="454" customFormat="1" ht="30" customHeight="1" spans="1:3">
      <c r="A22" s="459" t="s">
        <v>25</v>
      </c>
      <c r="B22" s="458"/>
      <c r="C22" s="458"/>
    </row>
    <row r="23" s="454" customFormat="1" ht="30" customHeight="1" spans="1:3">
      <c r="A23" s="459" t="s">
        <v>26</v>
      </c>
      <c r="B23" s="458"/>
      <c r="C23" s="458"/>
    </row>
    <row r="24" s="454" customFormat="1" ht="30" customHeight="1" spans="1:3">
      <c r="A24" s="459" t="s">
        <v>27</v>
      </c>
      <c r="B24" s="458"/>
      <c r="C24" s="458"/>
    </row>
    <row r="25" s="454" customFormat="1" ht="30" customHeight="1" spans="1:3">
      <c r="A25" s="459" t="s">
        <v>28</v>
      </c>
      <c r="B25" s="458"/>
      <c r="C25" s="458"/>
    </row>
    <row r="26" s="454" customFormat="1" ht="30" customHeight="1" spans="1:3">
      <c r="A26" s="459" t="s">
        <v>29</v>
      </c>
      <c r="B26" s="458"/>
      <c r="C26" s="458"/>
    </row>
    <row r="27" s="454" customFormat="1" ht="30" customHeight="1" spans="1:3">
      <c r="A27" s="459" t="s">
        <v>30</v>
      </c>
      <c r="B27" s="458"/>
      <c r="C27" s="458"/>
    </row>
    <row r="28" s="454" customFormat="1" ht="30" customHeight="1" spans="1:3">
      <c r="A28" s="459" t="s">
        <v>31</v>
      </c>
      <c r="B28" s="458"/>
      <c r="C28" s="458"/>
    </row>
    <row r="29" s="454" customFormat="1" ht="30" customHeight="1" spans="1:3">
      <c r="A29" s="459" t="s">
        <v>32</v>
      </c>
      <c r="B29" s="458"/>
      <c r="C29" s="458"/>
    </row>
    <row r="30" s="454" customFormat="1" ht="30" customHeight="1" spans="1:3">
      <c r="A30" s="459" t="s">
        <v>33</v>
      </c>
      <c r="B30" s="458"/>
      <c r="C30" s="458"/>
    </row>
    <row r="31" s="454" customFormat="1" ht="30" customHeight="1" spans="1:3">
      <c r="A31" s="459" t="s">
        <v>34</v>
      </c>
      <c r="B31" s="458"/>
      <c r="C31" s="458"/>
    </row>
    <row r="32" s="454" customFormat="1" ht="30" customHeight="1" spans="1:3">
      <c r="A32" s="459" t="s">
        <v>35</v>
      </c>
      <c r="B32" s="458"/>
      <c r="C32" s="458"/>
    </row>
    <row r="33" s="454" customFormat="1" ht="30" customHeight="1" spans="1:3">
      <c r="A33" s="459" t="s">
        <v>36</v>
      </c>
      <c r="B33" s="458"/>
      <c r="C33" s="458"/>
    </row>
    <row r="34" s="454" customFormat="1" ht="30" customHeight="1" spans="1:3">
      <c r="A34" s="459" t="s">
        <v>37</v>
      </c>
      <c r="B34" s="458"/>
      <c r="C34" s="458"/>
    </row>
    <row r="35" s="454" customFormat="1" ht="30" customHeight="1" spans="1:3">
      <c r="A35" s="459" t="s">
        <v>38</v>
      </c>
      <c r="B35" s="458"/>
      <c r="C35" s="458"/>
    </row>
    <row r="36" s="454" customFormat="1" ht="30" customHeight="1" spans="1:3">
      <c r="A36" s="459" t="s">
        <v>39</v>
      </c>
      <c r="B36" s="458"/>
      <c r="C36" s="458"/>
    </row>
    <row r="37" s="454" customFormat="1" ht="30" customHeight="1" spans="1:3">
      <c r="A37" s="459" t="s">
        <v>40</v>
      </c>
      <c r="B37" s="458"/>
      <c r="C37" s="458"/>
    </row>
    <row r="38" s="454" customFormat="1" ht="30" customHeight="1" spans="1:3">
      <c r="A38" s="459" t="s">
        <v>41</v>
      </c>
      <c r="B38" s="458"/>
      <c r="C38" s="458"/>
    </row>
    <row r="39" s="454" customFormat="1" ht="30" customHeight="1" spans="1:3">
      <c r="A39" s="459" t="s">
        <v>42</v>
      </c>
      <c r="B39" s="458"/>
      <c r="C39" s="458"/>
    </row>
    <row r="40" s="454" customFormat="1" ht="30" customHeight="1" spans="1:3">
      <c r="A40" s="459" t="s">
        <v>43</v>
      </c>
      <c r="B40" s="458"/>
      <c r="C40" s="458"/>
    </row>
    <row r="41" s="454" customFormat="1" ht="30" customHeight="1" spans="1:3">
      <c r="A41" s="459" t="s">
        <v>44</v>
      </c>
      <c r="B41" s="458"/>
      <c r="C41" s="458"/>
    </row>
    <row r="42" s="454" customFormat="1" ht="30" customHeight="1" spans="1:3">
      <c r="A42" s="459" t="s">
        <v>45</v>
      </c>
      <c r="B42" s="458"/>
      <c r="C42" s="458"/>
    </row>
    <row r="43" s="454" customFormat="1" ht="30" customHeight="1" spans="1:3">
      <c r="A43" s="459" t="s">
        <v>46</v>
      </c>
      <c r="B43" s="458"/>
      <c r="C43" s="458"/>
    </row>
    <row r="44" s="454" customFormat="1" ht="30" customHeight="1" spans="1:3">
      <c r="A44" s="459" t="s">
        <v>47</v>
      </c>
      <c r="B44" s="458"/>
      <c r="C44" s="458"/>
    </row>
    <row r="45" s="454" customFormat="1" ht="30" customHeight="1" spans="1:3">
      <c r="A45" s="459" t="s">
        <v>48</v>
      </c>
      <c r="B45" s="458"/>
      <c r="C45" s="458"/>
    </row>
    <row r="46" s="454" customFormat="1" ht="30" customHeight="1" spans="1:3">
      <c r="A46" s="459" t="s">
        <v>49</v>
      </c>
      <c r="B46" s="458"/>
      <c r="C46" s="458"/>
    </row>
    <row r="47" s="454" customFormat="1" ht="30" customHeight="1" spans="1:3">
      <c r="A47" s="459" t="s">
        <v>50</v>
      </c>
      <c r="B47" s="458"/>
      <c r="C47" s="458"/>
    </row>
    <row r="48" s="454" customFormat="1" ht="30" customHeight="1" spans="1:3">
      <c r="A48" s="459" t="s">
        <v>51</v>
      </c>
      <c r="B48" s="458"/>
      <c r="C48" s="458"/>
    </row>
    <row r="49" s="454" customFormat="1" ht="30" customHeight="1" spans="1:3">
      <c r="A49" s="459" t="s">
        <v>52</v>
      </c>
      <c r="B49" s="458"/>
      <c r="C49" s="458"/>
    </row>
    <row r="50" s="454" customFormat="1" ht="30" customHeight="1" spans="1:3">
      <c r="A50" s="459" t="s">
        <v>53</v>
      </c>
      <c r="B50" s="458"/>
      <c r="C50" s="458"/>
    </row>
    <row r="51" s="454" customFormat="1" ht="30" customHeight="1" spans="1:3">
      <c r="A51" s="459" t="s">
        <v>54</v>
      </c>
      <c r="B51" s="458"/>
      <c r="C51" s="458"/>
    </row>
    <row r="52" s="454" customFormat="1" ht="30" customHeight="1" spans="1:3">
      <c r="A52" s="459" t="s">
        <v>55</v>
      </c>
      <c r="B52" s="458"/>
      <c r="C52" s="458"/>
    </row>
    <row r="53" s="454" customFormat="1" ht="30" customHeight="1" spans="1:3">
      <c r="A53" s="459" t="s">
        <v>56</v>
      </c>
      <c r="B53" s="458"/>
      <c r="C53" s="458"/>
    </row>
    <row r="54" s="454" customFormat="1" ht="30" customHeight="1" spans="1:3">
      <c r="A54" s="459" t="s">
        <v>57</v>
      </c>
      <c r="B54" s="458"/>
      <c r="C54" s="458"/>
    </row>
    <row r="55" s="454" customFormat="1" ht="30" customHeight="1" spans="1:3">
      <c r="A55" s="459" t="s">
        <v>58</v>
      </c>
      <c r="B55" s="458"/>
      <c r="C55" s="458"/>
    </row>
    <row r="56" s="454" customFormat="1" ht="30" customHeight="1" spans="1:3">
      <c r="A56" s="459" t="s">
        <v>59</v>
      </c>
      <c r="B56" s="458"/>
      <c r="C56" s="458"/>
    </row>
    <row r="57" s="454" customFormat="1" ht="30" customHeight="1" spans="1:3">
      <c r="A57" s="459" t="s">
        <v>60</v>
      </c>
      <c r="B57" s="458"/>
      <c r="C57" s="458"/>
    </row>
    <row r="58" spans="1:3">
      <c r="A58" s="258"/>
      <c r="B58" s="258"/>
      <c r="C58" s="258"/>
    </row>
  </sheetData>
  <pageMargins left="0.896527777777778" right="0.896527777777778" top="0.751388888888889" bottom="0.751388888888889" header="0.297916666666667" footer="0.297916666666667"/>
  <pageSetup paperSize="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A45"/>
  <sheetViews>
    <sheetView workbookViewId="0">
      <selection activeCell="H30" sqref="H30:H34"/>
    </sheetView>
  </sheetViews>
  <sheetFormatPr defaultColWidth="11" defaultRowHeight="14.25"/>
  <cols>
    <col min="1" max="1" width="24.75" style="387" customWidth="1"/>
    <col min="2" max="2" width="22.125" style="387" customWidth="1"/>
    <col min="3" max="3" width="23.625" style="387" customWidth="1"/>
    <col min="4" max="4" width="29.25" style="387" customWidth="1"/>
    <col min="5" max="5" width="14" style="387" customWidth="1"/>
    <col min="6" max="6" width="14.25" style="387" customWidth="1"/>
    <col min="7" max="7" width="13.25" style="387" customWidth="1"/>
    <col min="8" max="8" width="11.875" style="387" customWidth="1"/>
    <col min="9" max="9" width="23.75" style="387" customWidth="1"/>
    <col min="10" max="16378" width="11" style="387"/>
    <col min="16379" max="16384" width="11" style="389"/>
  </cols>
  <sheetData>
    <row r="1" s="387" customFormat="1" ht="64.5" customHeight="1" spans="1:9">
      <c r="A1" s="390" t="s">
        <v>61</v>
      </c>
      <c r="B1" s="390"/>
      <c r="C1" s="390"/>
      <c r="D1" s="390"/>
      <c r="E1" s="390"/>
      <c r="F1" s="390"/>
      <c r="G1" s="390"/>
      <c r="H1" s="390"/>
      <c r="I1" s="390"/>
    </row>
    <row r="2" s="387" customFormat="1" ht="30" customHeight="1" spans="1:9">
      <c r="A2" s="391" t="s">
        <v>62</v>
      </c>
      <c r="B2" s="392" t="s">
        <v>63</v>
      </c>
      <c r="C2" s="393"/>
      <c r="D2" s="393"/>
      <c r="E2" s="393"/>
      <c r="F2" s="393"/>
      <c r="G2" s="393"/>
      <c r="H2" s="393"/>
      <c r="I2" s="446"/>
    </row>
    <row r="3" s="387" customFormat="1" ht="26.25" customHeight="1" spans="1:9">
      <c r="A3" s="394" t="s">
        <v>64</v>
      </c>
      <c r="B3" s="395"/>
      <c r="C3" s="395" t="s">
        <v>65</v>
      </c>
      <c r="D3" s="396" t="s">
        <v>66</v>
      </c>
      <c r="E3" s="397" t="s">
        <v>67</v>
      </c>
      <c r="F3" s="398" t="s">
        <v>68</v>
      </c>
      <c r="G3" s="399"/>
      <c r="H3" s="400" t="s">
        <v>69</v>
      </c>
      <c r="I3" s="447" t="s">
        <v>70</v>
      </c>
    </row>
    <row r="4" s="387" customFormat="1" ht="23.25" customHeight="1" spans="1:9">
      <c r="A4" s="401"/>
      <c r="B4" s="402" t="s">
        <v>71</v>
      </c>
      <c r="C4" s="403">
        <f>C5+C6</f>
        <v>91322.33</v>
      </c>
      <c r="D4" s="403">
        <f>D5+D6</f>
        <v>91322.33</v>
      </c>
      <c r="E4" s="403">
        <f>E5+E6</f>
        <v>86796.904</v>
      </c>
      <c r="F4" s="404">
        <f>E4/D4</f>
        <v>0.950445570103172</v>
      </c>
      <c r="G4" s="405"/>
      <c r="H4" s="406">
        <v>10</v>
      </c>
      <c r="I4" s="448">
        <f>H4*F4</f>
        <v>9.50445570103172</v>
      </c>
    </row>
    <row r="5" s="387" customFormat="1" ht="23.25" customHeight="1" spans="1:9">
      <c r="A5" s="401"/>
      <c r="B5" s="407" t="s">
        <v>72</v>
      </c>
      <c r="C5" s="408">
        <v>17741.97</v>
      </c>
      <c r="D5" s="408">
        <v>17741.97</v>
      </c>
      <c r="E5" s="409">
        <v>17741.97</v>
      </c>
      <c r="F5" s="404">
        <v>1</v>
      </c>
      <c r="G5" s="405"/>
      <c r="H5" s="406">
        <v>10</v>
      </c>
      <c r="I5" s="448">
        <f>H5*F5</f>
        <v>10</v>
      </c>
    </row>
    <row r="6" s="387" customFormat="1" ht="23.25" customHeight="1" spans="1:9">
      <c r="A6" s="410"/>
      <c r="B6" s="407" t="s">
        <v>73</v>
      </c>
      <c r="C6" s="408">
        <v>73580.36</v>
      </c>
      <c r="D6" s="411">
        <v>73580.36</v>
      </c>
      <c r="E6" s="409">
        <v>69054.934</v>
      </c>
      <c r="F6" s="404">
        <f>E6/D6</f>
        <v>0.938496821706227</v>
      </c>
      <c r="G6" s="405"/>
      <c r="H6" s="406">
        <v>10</v>
      </c>
      <c r="I6" s="448">
        <f>H6*F6</f>
        <v>9.38496821706227</v>
      </c>
    </row>
    <row r="7" s="387" customFormat="1" ht="23.25" customHeight="1" spans="1:9">
      <c r="A7" s="395" t="s">
        <v>74</v>
      </c>
      <c r="B7" s="394" t="s">
        <v>75</v>
      </c>
      <c r="C7" s="394"/>
      <c r="D7" s="394"/>
      <c r="E7" s="395" t="s">
        <v>76</v>
      </c>
      <c r="F7" s="395"/>
      <c r="G7" s="395"/>
      <c r="H7" s="395"/>
      <c r="I7" s="395"/>
    </row>
    <row r="8" s="387" customFormat="1" ht="28" customHeight="1" spans="1:9">
      <c r="A8" s="398"/>
      <c r="B8" s="407" t="s">
        <v>77</v>
      </c>
      <c r="C8" s="407"/>
      <c r="D8" s="407"/>
      <c r="E8" s="412" t="s">
        <v>78</v>
      </c>
      <c r="F8" s="412"/>
      <c r="G8" s="412"/>
      <c r="H8" s="412"/>
      <c r="I8" s="449"/>
    </row>
    <row r="9" s="387" customFormat="1" ht="23.25" customHeight="1" spans="1:9">
      <c r="A9" s="398"/>
      <c r="B9" s="407" t="s">
        <v>79</v>
      </c>
      <c r="C9" s="407"/>
      <c r="D9" s="407"/>
      <c r="E9" s="412" t="s">
        <v>80</v>
      </c>
      <c r="F9" s="412"/>
      <c r="G9" s="412"/>
      <c r="H9" s="412"/>
      <c r="I9" s="449"/>
    </row>
    <row r="10" s="387" customFormat="1" ht="24" customHeight="1" spans="1:9">
      <c r="A10" s="413" t="s">
        <v>81</v>
      </c>
      <c r="B10" s="396" t="s">
        <v>82</v>
      </c>
      <c r="C10" s="414" t="s">
        <v>83</v>
      </c>
      <c r="D10" s="397" t="s">
        <v>84</v>
      </c>
      <c r="E10" s="395" t="s">
        <v>85</v>
      </c>
      <c r="F10" s="395" t="s">
        <v>86</v>
      </c>
      <c r="G10" s="395" t="s">
        <v>69</v>
      </c>
      <c r="H10" s="395" t="s">
        <v>70</v>
      </c>
      <c r="I10" s="395" t="s">
        <v>87</v>
      </c>
    </row>
    <row r="11" s="387" customFormat="1" ht="35" customHeight="1" spans="1:9">
      <c r="A11" s="413"/>
      <c r="B11" s="415" t="s">
        <v>88</v>
      </c>
      <c r="C11" s="416" t="s">
        <v>89</v>
      </c>
      <c r="D11" s="417" t="s">
        <v>90</v>
      </c>
      <c r="E11" s="418">
        <v>1</v>
      </c>
      <c r="F11" s="419">
        <v>1</v>
      </c>
      <c r="G11" s="420">
        <v>5</v>
      </c>
      <c r="H11" s="421">
        <f>G11*F11</f>
        <v>5</v>
      </c>
      <c r="I11" s="450"/>
    </row>
    <row r="12" s="387" customFormat="1" ht="30" customHeight="1" spans="1:9">
      <c r="A12" s="413"/>
      <c r="B12" s="422"/>
      <c r="C12" s="423"/>
      <c r="D12" s="417" t="s">
        <v>91</v>
      </c>
      <c r="E12" s="418">
        <v>1</v>
      </c>
      <c r="F12" s="419">
        <v>0.9385</v>
      </c>
      <c r="G12" s="420">
        <v>5</v>
      </c>
      <c r="H12" s="421">
        <f>G12*F12</f>
        <v>4.6925</v>
      </c>
      <c r="I12" s="450" t="s">
        <v>92</v>
      </c>
    </row>
    <row r="13" s="387" customFormat="1" ht="23.25" customHeight="1" spans="1:9">
      <c r="A13" s="413"/>
      <c r="B13" s="422"/>
      <c r="C13" s="423"/>
      <c r="D13" s="417" t="s">
        <v>93</v>
      </c>
      <c r="E13" s="424">
        <v>1</v>
      </c>
      <c r="F13" s="424">
        <v>1</v>
      </c>
      <c r="G13" s="425">
        <v>4</v>
      </c>
      <c r="H13" s="421">
        <f>G13*F13</f>
        <v>4</v>
      </c>
      <c r="I13" s="450"/>
    </row>
    <row r="14" s="387" customFormat="1" ht="23.25" customHeight="1" spans="1:9">
      <c r="A14" s="413"/>
      <c r="B14" s="422"/>
      <c r="C14" s="426"/>
      <c r="D14" s="417" t="s">
        <v>94</v>
      </c>
      <c r="E14" s="424">
        <v>1</v>
      </c>
      <c r="F14" s="427">
        <v>1</v>
      </c>
      <c r="G14" s="425">
        <v>4</v>
      </c>
      <c r="H14" s="421">
        <f>G14*F14</f>
        <v>4</v>
      </c>
      <c r="I14" s="450"/>
    </row>
    <row r="15" s="387" customFormat="1" ht="32" customHeight="1" spans="1:9">
      <c r="A15" s="413"/>
      <c r="B15" s="422"/>
      <c r="C15" s="428" t="s">
        <v>95</v>
      </c>
      <c r="D15" s="417" t="s">
        <v>96</v>
      </c>
      <c r="E15" s="429" t="s">
        <v>97</v>
      </c>
      <c r="F15" s="424">
        <v>0.9</v>
      </c>
      <c r="G15" s="425">
        <v>2</v>
      </c>
      <c r="H15" s="421">
        <f>G15*F15</f>
        <v>1.8</v>
      </c>
      <c r="I15" s="451" t="s">
        <v>98</v>
      </c>
    </row>
    <row r="16" s="387" customFormat="1" ht="23.25" customHeight="1" spans="1:9">
      <c r="A16" s="413"/>
      <c r="B16" s="422"/>
      <c r="C16" s="426"/>
      <c r="D16" s="417" t="s">
        <v>99</v>
      </c>
      <c r="E16" s="429" t="s">
        <v>100</v>
      </c>
      <c r="F16" s="429" t="s">
        <v>100</v>
      </c>
      <c r="G16" s="425">
        <v>2</v>
      </c>
      <c r="H16" s="421">
        <v>2</v>
      </c>
      <c r="I16" s="402"/>
    </row>
    <row r="17" s="387" customFormat="1" ht="23.25" customHeight="1" spans="1:9">
      <c r="A17" s="413"/>
      <c r="B17" s="422"/>
      <c r="C17" s="430" t="s">
        <v>101</v>
      </c>
      <c r="D17" s="417" t="s">
        <v>102</v>
      </c>
      <c r="E17" s="429" t="s">
        <v>100</v>
      </c>
      <c r="F17" s="429" t="s">
        <v>100</v>
      </c>
      <c r="G17" s="425">
        <v>2</v>
      </c>
      <c r="H17" s="421">
        <v>2</v>
      </c>
      <c r="I17" s="402"/>
    </row>
    <row r="18" s="387" customFormat="1" ht="23.25" customHeight="1" spans="1:9">
      <c r="A18" s="413"/>
      <c r="B18" s="422"/>
      <c r="C18" s="431" t="s">
        <v>103</v>
      </c>
      <c r="D18" s="417" t="s">
        <v>104</v>
      </c>
      <c r="E18" s="429" t="s">
        <v>100</v>
      </c>
      <c r="F18" s="429" t="s">
        <v>100</v>
      </c>
      <c r="G18" s="425">
        <v>2</v>
      </c>
      <c r="H18" s="421">
        <v>2</v>
      </c>
      <c r="I18" s="402"/>
    </row>
    <row r="19" s="387" customFormat="1" ht="23.25" customHeight="1" spans="1:9">
      <c r="A19" s="413"/>
      <c r="B19" s="422"/>
      <c r="C19" s="431" t="s">
        <v>105</v>
      </c>
      <c r="D19" s="417" t="s">
        <v>106</v>
      </c>
      <c r="E19" s="424" t="s">
        <v>107</v>
      </c>
      <c r="F19" s="424">
        <v>1</v>
      </c>
      <c r="G19" s="425">
        <v>2</v>
      </c>
      <c r="H19" s="421">
        <f>G19*F19</f>
        <v>2</v>
      </c>
      <c r="I19" s="450"/>
    </row>
    <row r="20" s="387" customFormat="1" ht="23.25" customHeight="1" spans="1:9">
      <c r="A20" s="413"/>
      <c r="B20" s="432"/>
      <c r="C20" s="431" t="s">
        <v>108</v>
      </c>
      <c r="D20" s="417" t="s">
        <v>109</v>
      </c>
      <c r="E20" s="429" t="s">
        <v>97</v>
      </c>
      <c r="F20" s="424">
        <v>1</v>
      </c>
      <c r="G20" s="425">
        <v>2</v>
      </c>
      <c r="H20" s="421">
        <f>G20*F20</f>
        <v>2</v>
      </c>
      <c r="I20" s="402"/>
    </row>
    <row r="21" s="387" customFormat="1" ht="23.25" customHeight="1" spans="1:9">
      <c r="A21" s="413"/>
      <c r="B21" s="433" t="s">
        <v>110</v>
      </c>
      <c r="C21" s="416" t="s">
        <v>111</v>
      </c>
      <c r="D21" s="417" t="s">
        <v>112</v>
      </c>
      <c r="E21" s="424" t="s">
        <v>107</v>
      </c>
      <c r="F21" s="424">
        <v>0.95</v>
      </c>
      <c r="G21" s="425">
        <v>6</v>
      </c>
      <c r="H21" s="421">
        <v>6</v>
      </c>
      <c r="I21" s="402"/>
    </row>
    <row r="22" s="387" customFormat="1" ht="23.25" customHeight="1" spans="1:9">
      <c r="A22" s="413"/>
      <c r="B22" s="434"/>
      <c r="C22" s="423"/>
      <c r="D22" s="417" t="s">
        <v>113</v>
      </c>
      <c r="E22" s="424" t="s">
        <v>114</v>
      </c>
      <c r="F22" s="424" t="s">
        <v>114</v>
      </c>
      <c r="G22" s="425">
        <v>6</v>
      </c>
      <c r="H22" s="421">
        <v>6</v>
      </c>
      <c r="I22" s="402"/>
    </row>
    <row r="23" s="387" customFormat="1" ht="23.25" customHeight="1" spans="1:9">
      <c r="A23" s="413"/>
      <c r="B23" s="434"/>
      <c r="C23" s="423"/>
      <c r="D23" s="417" t="s">
        <v>115</v>
      </c>
      <c r="E23" s="429" t="s">
        <v>116</v>
      </c>
      <c r="F23" s="424" t="s">
        <v>117</v>
      </c>
      <c r="G23" s="425">
        <v>6</v>
      </c>
      <c r="H23" s="421">
        <v>6</v>
      </c>
      <c r="I23" s="402"/>
    </row>
    <row r="24" s="387" customFormat="1" ht="23.25" customHeight="1" spans="1:9">
      <c r="A24" s="413"/>
      <c r="B24" s="434"/>
      <c r="C24" s="435"/>
      <c r="D24" s="417" t="s">
        <v>118</v>
      </c>
      <c r="E24" s="429" t="s">
        <v>119</v>
      </c>
      <c r="F24" s="424" t="s">
        <v>120</v>
      </c>
      <c r="G24" s="425">
        <v>6</v>
      </c>
      <c r="H24" s="421">
        <v>6</v>
      </c>
      <c r="I24" s="402"/>
    </row>
    <row r="25" s="387" customFormat="1" ht="23.25" customHeight="1" spans="1:9">
      <c r="A25" s="413"/>
      <c r="B25" s="434"/>
      <c r="C25" s="413" t="s">
        <v>121</v>
      </c>
      <c r="D25" s="417" t="s">
        <v>122</v>
      </c>
      <c r="E25" s="178" t="s">
        <v>123</v>
      </c>
      <c r="F25" s="424" t="s">
        <v>120</v>
      </c>
      <c r="G25" s="425">
        <v>5</v>
      </c>
      <c r="H25" s="421">
        <v>5</v>
      </c>
      <c r="I25" s="402"/>
    </row>
    <row r="26" s="387" customFormat="1" ht="23.25" customHeight="1" spans="1:9">
      <c r="A26" s="413"/>
      <c r="B26" s="434"/>
      <c r="C26" s="413"/>
      <c r="D26" s="417" t="s">
        <v>124</v>
      </c>
      <c r="E26" s="178" t="s">
        <v>125</v>
      </c>
      <c r="F26" s="178" t="s">
        <v>125</v>
      </c>
      <c r="G26" s="425">
        <v>5</v>
      </c>
      <c r="H26" s="421">
        <v>5</v>
      </c>
      <c r="I26" s="402"/>
    </row>
    <row r="27" s="387" customFormat="1" ht="27" customHeight="1" spans="1:9">
      <c r="A27" s="413"/>
      <c r="B27" s="434"/>
      <c r="C27" s="413"/>
      <c r="D27" s="417" t="s">
        <v>126</v>
      </c>
      <c r="E27" s="178" t="s">
        <v>127</v>
      </c>
      <c r="F27" s="424" t="s">
        <v>120</v>
      </c>
      <c r="G27" s="425">
        <v>6</v>
      </c>
      <c r="H27" s="421">
        <v>6</v>
      </c>
      <c r="I27" s="402"/>
    </row>
    <row r="28" s="387" customFormat="1" ht="23.25" customHeight="1" spans="1:9">
      <c r="A28" s="413"/>
      <c r="B28" s="434"/>
      <c r="C28" s="416" t="s">
        <v>128</v>
      </c>
      <c r="D28" s="436" t="s">
        <v>129</v>
      </c>
      <c r="E28" s="424" t="s">
        <v>130</v>
      </c>
      <c r="F28" s="429">
        <v>2</v>
      </c>
      <c r="G28" s="425">
        <v>5</v>
      </c>
      <c r="H28" s="421">
        <v>5</v>
      </c>
      <c r="I28" s="402"/>
    </row>
    <row r="29" s="387" customFormat="1" ht="23.25" customHeight="1" spans="1:9">
      <c r="A29" s="413"/>
      <c r="B29" s="437"/>
      <c r="C29" s="426"/>
      <c r="D29" s="436" t="s">
        <v>131</v>
      </c>
      <c r="E29" s="413" t="s">
        <v>132</v>
      </c>
      <c r="F29" s="429">
        <v>0</v>
      </c>
      <c r="G29" s="425">
        <v>5</v>
      </c>
      <c r="H29" s="421">
        <v>5</v>
      </c>
      <c r="I29" s="402"/>
    </row>
    <row r="30" s="387" customFormat="1" ht="23.25" customHeight="1" spans="1:9">
      <c r="A30" s="413"/>
      <c r="B30" s="438" t="s">
        <v>133</v>
      </c>
      <c r="C30" s="430" t="s">
        <v>134</v>
      </c>
      <c r="D30" s="417" t="s">
        <v>135</v>
      </c>
      <c r="E30" s="429" t="s">
        <v>136</v>
      </c>
      <c r="F30" s="424" t="s">
        <v>120</v>
      </c>
      <c r="G30" s="425">
        <v>2</v>
      </c>
      <c r="H30" s="421">
        <v>2</v>
      </c>
      <c r="I30" s="402"/>
    </row>
    <row r="31" s="387" customFormat="1" ht="23.25" customHeight="1" spans="1:9">
      <c r="A31" s="413"/>
      <c r="B31" s="422"/>
      <c r="C31" s="431" t="s">
        <v>137</v>
      </c>
      <c r="D31" s="417" t="s">
        <v>138</v>
      </c>
      <c r="E31" s="429" t="s">
        <v>139</v>
      </c>
      <c r="F31" s="429" t="s">
        <v>120</v>
      </c>
      <c r="G31" s="425">
        <v>2</v>
      </c>
      <c r="H31" s="421">
        <v>2</v>
      </c>
      <c r="I31" s="402"/>
    </row>
    <row r="32" s="387" customFormat="1" ht="30" customHeight="1" spans="1:9">
      <c r="A32" s="413"/>
      <c r="B32" s="422"/>
      <c r="C32" s="431" t="s">
        <v>140</v>
      </c>
      <c r="D32" s="417" t="s">
        <v>141</v>
      </c>
      <c r="E32" s="424" t="s">
        <v>142</v>
      </c>
      <c r="F32" s="424">
        <v>0.85</v>
      </c>
      <c r="G32" s="425">
        <v>2</v>
      </c>
      <c r="H32" s="421">
        <f>G32*F32</f>
        <v>1.7</v>
      </c>
      <c r="I32" s="452" t="s">
        <v>143</v>
      </c>
    </row>
    <row r="33" s="387" customFormat="1" ht="23.25" customHeight="1" spans="1:9">
      <c r="A33" s="413"/>
      <c r="B33" s="422"/>
      <c r="C33" s="431" t="s">
        <v>144</v>
      </c>
      <c r="D33" s="417" t="s">
        <v>145</v>
      </c>
      <c r="E33" s="429" t="s">
        <v>136</v>
      </c>
      <c r="F33" s="424" t="s">
        <v>120</v>
      </c>
      <c r="G33" s="425">
        <v>2</v>
      </c>
      <c r="H33" s="421">
        <v>2</v>
      </c>
      <c r="I33" s="402"/>
    </row>
    <row r="34" s="387" customFormat="1" ht="23.25" customHeight="1" spans="1:9">
      <c r="A34" s="413"/>
      <c r="B34" s="422"/>
      <c r="C34" s="416" t="s">
        <v>146</v>
      </c>
      <c r="D34" s="439" t="s">
        <v>147</v>
      </c>
      <c r="E34" s="429" t="s">
        <v>136</v>
      </c>
      <c r="F34" s="429" t="s">
        <v>120</v>
      </c>
      <c r="G34" s="425">
        <v>2</v>
      </c>
      <c r="H34" s="421">
        <v>2</v>
      </c>
      <c r="I34" s="402"/>
    </row>
    <row r="35" s="387" customFormat="1" ht="23.25" customHeight="1" spans="1:9">
      <c r="A35" s="413"/>
      <c r="B35" s="413" t="s">
        <v>148</v>
      </c>
      <c r="C35" s="440" t="s">
        <v>149</v>
      </c>
      <c r="D35" s="439" t="s">
        <v>150</v>
      </c>
      <c r="E35" s="402" t="s">
        <v>107</v>
      </c>
      <c r="F35" s="418">
        <v>0.95</v>
      </c>
      <c r="G35" s="420">
        <v>5</v>
      </c>
      <c r="H35" s="421">
        <v>5</v>
      </c>
      <c r="I35" s="402"/>
    </row>
    <row r="36" s="387" customFormat="1" ht="23.25" customHeight="1" spans="1:9">
      <c r="A36" s="413"/>
      <c r="B36" s="413"/>
      <c r="C36" s="413" t="s">
        <v>151</v>
      </c>
      <c r="D36" s="407" t="s">
        <v>152</v>
      </c>
      <c r="E36" s="402" t="s">
        <v>153</v>
      </c>
      <c r="F36" s="418">
        <v>0.9</v>
      </c>
      <c r="G36" s="420">
        <v>5</v>
      </c>
      <c r="H36" s="421">
        <v>5</v>
      </c>
      <c r="I36" s="402"/>
    </row>
    <row r="37" s="387" customFormat="1" ht="23.25" customHeight="1" spans="1:9">
      <c r="A37" s="398" t="s">
        <v>154</v>
      </c>
      <c r="B37" s="441"/>
      <c r="C37" s="441"/>
      <c r="D37" s="441"/>
      <c r="E37" s="441"/>
      <c r="F37" s="441"/>
      <c r="G37" s="395">
        <f>SUM(G11:G36)</f>
        <v>100</v>
      </c>
      <c r="H37" s="442">
        <f>SUM(H11:H36)</f>
        <v>99.1925</v>
      </c>
      <c r="I37" s="402"/>
    </row>
    <row r="38" s="387" customFormat="1" ht="23.25" customHeight="1" spans="1:9">
      <c r="A38" s="443" t="s">
        <v>155</v>
      </c>
      <c r="B38" s="444"/>
      <c r="C38" s="444"/>
      <c r="D38" s="444"/>
      <c r="E38" s="444"/>
      <c r="F38" s="444"/>
      <c r="G38" s="444"/>
      <c r="H38" s="444"/>
      <c r="I38" s="453"/>
    </row>
    <row r="39" s="388" customFormat="1" ht="45.95" customHeight="1" spans="1:9">
      <c r="A39" s="445" t="s">
        <v>156</v>
      </c>
      <c r="B39" s="445"/>
      <c r="C39" s="445"/>
      <c r="D39" s="445"/>
      <c r="E39" s="445"/>
      <c r="F39" s="445"/>
      <c r="G39" s="445"/>
      <c r="H39" s="445"/>
      <c r="I39" s="445"/>
    </row>
    <row r="40" s="388" customFormat="1" ht="42.75" customHeight="1" spans="1:9">
      <c r="A40" s="445" t="s">
        <v>157</v>
      </c>
      <c r="B40" s="445"/>
      <c r="C40" s="445"/>
      <c r="D40" s="445"/>
      <c r="E40" s="445"/>
      <c r="F40" s="445"/>
      <c r="G40" s="445"/>
      <c r="H40" s="445"/>
      <c r="I40" s="445"/>
    </row>
    <row r="41" s="387" customFormat="1" ht="13.5"/>
    <row r="42" s="387" customFormat="1" ht="13.5"/>
    <row r="43" s="387" customFormat="1" ht="13.5"/>
    <row r="44" s="387" customFormat="1" ht="13.5"/>
    <row r="45" s="387" customFormat="1" spans="16379:16381">
      <c r="XEY45" s="389"/>
      <c r="XEZ45" s="389"/>
      <c r="XFA45" s="389"/>
    </row>
  </sheetData>
  <mergeCells count="28">
    <mergeCell ref="A1:I1"/>
    <mergeCell ref="B2:I2"/>
    <mergeCell ref="F3:G3"/>
    <mergeCell ref="F4:G4"/>
    <mergeCell ref="F5:G5"/>
    <mergeCell ref="F6:G6"/>
    <mergeCell ref="B7:D7"/>
    <mergeCell ref="E7:I7"/>
    <mergeCell ref="B8:D8"/>
    <mergeCell ref="E8:I8"/>
    <mergeCell ref="B9:D9"/>
    <mergeCell ref="E9:I9"/>
    <mergeCell ref="A37:F37"/>
    <mergeCell ref="A38:I38"/>
    <mergeCell ref="A39:I39"/>
    <mergeCell ref="A40:I40"/>
    <mergeCell ref="A3:A6"/>
    <mergeCell ref="A7:A9"/>
    <mergeCell ref="A10:A36"/>
    <mergeCell ref="B11:B20"/>
    <mergeCell ref="B21:B29"/>
    <mergeCell ref="B30:B34"/>
    <mergeCell ref="B35:B36"/>
    <mergeCell ref="C11:C14"/>
    <mergeCell ref="C15:C16"/>
    <mergeCell ref="C21:C24"/>
    <mergeCell ref="C25:C27"/>
    <mergeCell ref="C28:C29"/>
  </mergeCells>
  <pageMargins left="0.75" right="0.75" top="1" bottom="1" header="0.5" footer="0.5"/>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8"/>
  <sheetViews>
    <sheetView topLeftCell="A10" workbookViewId="0">
      <selection activeCell="N4" sqref="N4"/>
    </sheetView>
  </sheetViews>
  <sheetFormatPr defaultColWidth="9" defaultRowHeight="13.5" outlineLevelCol="4"/>
  <cols>
    <col min="1" max="1" width="9" style="51"/>
    <col min="2" max="2" width="28.125" style="51" customWidth="1"/>
    <col min="3" max="3" width="14" style="51" customWidth="1"/>
    <col min="4" max="4" width="13.875" style="51" customWidth="1"/>
    <col min="5" max="5" width="18.25" style="51" customWidth="1"/>
    <col min="6" max="16384" width="9" style="51"/>
  </cols>
  <sheetData>
    <row r="1" s="51" customFormat="1" ht="75.75" customHeight="1" spans="1:5">
      <c r="A1" s="379" t="s">
        <v>158</v>
      </c>
      <c r="B1" s="379"/>
      <c r="C1" s="379"/>
      <c r="D1" s="379"/>
      <c r="E1" s="379"/>
    </row>
    <row r="2" s="51" customFormat="1" ht="31.5" customHeight="1" spans="1:5">
      <c r="A2" s="380" t="s">
        <v>159</v>
      </c>
      <c r="B2" s="380" t="s">
        <v>160</v>
      </c>
      <c r="C2" s="380" t="s">
        <v>161</v>
      </c>
      <c r="D2" s="380" t="s">
        <v>162</v>
      </c>
      <c r="E2" s="380" t="s">
        <v>163</v>
      </c>
    </row>
    <row r="3" s="51" customFormat="1" ht="31.5" customHeight="1" spans="1:5">
      <c r="A3" s="380">
        <v>1</v>
      </c>
      <c r="B3" s="381" t="s">
        <v>164</v>
      </c>
      <c r="C3" s="382">
        <v>1677.56</v>
      </c>
      <c r="D3" s="380">
        <v>1677.56</v>
      </c>
      <c r="E3" s="383">
        <f t="shared" ref="E3:E17" si="0">D3/C3</f>
        <v>1</v>
      </c>
    </row>
    <row r="4" s="51" customFormat="1" ht="31.5" customHeight="1" spans="1:5">
      <c r="A4" s="380">
        <v>2</v>
      </c>
      <c r="B4" s="381" t="s">
        <v>165</v>
      </c>
      <c r="C4" s="384">
        <v>253</v>
      </c>
      <c r="D4" s="384">
        <v>253</v>
      </c>
      <c r="E4" s="383">
        <f t="shared" si="0"/>
        <v>1</v>
      </c>
    </row>
    <row r="5" s="51" customFormat="1" ht="31.5" customHeight="1" spans="1:5">
      <c r="A5" s="380">
        <v>3</v>
      </c>
      <c r="B5" s="381" t="s">
        <v>166</v>
      </c>
      <c r="C5" s="380">
        <v>2456.03</v>
      </c>
      <c r="D5" s="380">
        <v>2456.03</v>
      </c>
      <c r="E5" s="383">
        <f t="shared" si="0"/>
        <v>1</v>
      </c>
    </row>
    <row r="6" s="51" customFormat="1" ht="31.5" customHeight="1" spans="1:5">
      <c r="A6" s="380">
        <v>4</v>
      </c>
      <c r="B6" s="381" t="s">
        <v>167</v>
      </c>
      <c r="C6" s="380">
        <v>1413.7</v>
      </c>
      <c r="D6" s="380">
        <v>1413.7</v>
      </c>
      <c r="E6" s="383">
        <f t="shared" si="0"/>
        <v>1</v>
      </c>
    </row>
    <row r="7" s="51" customFormat="1" ht="31.5" customHeight="1" spans="1:5">
      <c r="A7" s="380">
        <v>5</v>
      </c>
      <c r="B7" s="381" t="s">
        <v>168</v>
      </c>
      <c r="C7" s="380">
        <v>2919.47</v>
      </c>
      <c r="D7" s="380">
        <v>2919.47</v>
      </c>
      <c r="E7" s="383">
        <f t="shared" si="0"/>
        <v>1</v>
      </c>
    </row>
    <row r="8" s="51" customFormat="1" ht="31.5" customHeight="1" spans="1:5">
      <c r="A8" s="380">
        <v>6</v>
      </c>
      <c r="B8" s="381" t="s">
        <v>169</v>
      </c>
      <c r="C8" s="380">
        <v>355.93</v>
      </c>
      <c r="D8" s="385">
        <v>355.93</v>
      </c>
      <c r="E8" s="383">
        <f t="shared" si="0"/>
        <v>1</v>
      </c>
    </row>
    <row r="9" s="51" customFormat="1" ht="31.5" customHeight="1" spans="1:5">
      <c r="A9" s="380">
        <v>7</v>
      </c>
      <c r="B9" s="381" t="s">
        <v>170</v>
      </c>
      <c r="C9" s="380">
        <v>1846.82</v>
      </c>
      <c r="D9" s="380">
        <v>1846.82</v>
      </c>
      <c r="E9" s="383">
        <f t="shared" si="0"/>
        <v>1</v>
      </c>
    </row>
    <row r="10" s="51" customFormat="1" ht="31.5" customHeight="1" spans="1:5">
      <c r="A10" s="380">
        <v>8</v>
      </c>
      <c r="B10" s="381" t="s">
        <v>171</v>
      </c>
      <c r="C10" s="380">
        <v>2176.67</v>
      </c>
      <c r="D10" s="380">
        <v>2176.67</v>
      </c>
      <c r="E10" s="383">
        <f t="shared" si="0"/>
        <v>1</v>
      </c>
    </row>
    <row r="11" s="51" customFormat="1" ht="31.5" customHeight="1" spans="1:5">
      <c r="A11" s="380">
        <v>9</v>
      </c>
      <c r="B11" s="381" t="s">
        <v>172</v>
      </c>
      <c r="C11" s="380">
        <v>1668.4</v>
      </c>
      <c r="D11" s="380">
        <v>1668.4</v>
      </c>
      <c r="E11" s="383">
        <f t="shared" si="0"/>
        <v>1</v>
      </c>
    </row>
    <row r="12" s="51" customFormat="1" ht="31.5" customHeight="1" spans="1:5">
      <c r="A12" s="380">
        <v>10</v>
      </c>
      <c r="B12" s="381" t="s">
        <v>173</v>
      </c>
      <c r="C12" s="380">
        <v>555.63</v>
      </c>
      <c r="D12" s="380">
        <v>555.63</v>
      </c>
      <c r="E12" s="383">
        <f t="shared" si="0"/>
        <v>1</v>
      </c>
    </row>
    <row r="13" s="51" customFormat="1" ht="31.5" customHeight="1" spans="1:5">
      <c r="A13" s="380">
        <v>11</v>
      </c>
      <c r="B13" s="381" t="s">
        <v>174</v>
      </c>
      <c r="C13" s="380">
        <v>302.63</v>
      </c>
      <c r="D13" s="380">
        <v>302.63</v>
      </c>
      <c r="E13" s="383">
        <f t="shared" si="0"/>
        <v>1</v>
      </c>
    </row>
    <row r="14" s="51" customFormat="1" ht="31.5" customHeight="1" spans="1:5">
      <c r="A14" s="380">
        <v>12</v>
      </c>
      <c r="B14" s="381" t="s">
        <v>175</v>
      </c>
      <c r="C14" s="384">
        <v>2009.57</v>
      </c>
      <c r="D14" s="384">
        <v>2009.57</v>
      </c>
      <c r="E14" s="383">
        <f t="shared" si="0"/>
        <v>1</v>
      </c>
    </row>
    <row r="15" s="51" customFormat="1" ht="31.5" customHeight="1" spans="1:5">
      <c r="A15" s="380">
        <v>13</v>
      </c>
      <c r="B15" s="381" t="s">
        <v>176</v>
      </c>
      <c r="C15" s="380">
        <v>511.54</v>
      </c>
      <c r="D15" s="380">
        <v>511.54</v>
      </c>
      <c r="E15" s="383">
        <f t="shared" si="0"/>
        <v>1</v>
      </c>
    </row>
    <row r="16" s="51" customFormat="1" ht="31.5" customHeight="1" spans="1:5">
      <c r="A16" s="380">
        <v>14</v>
      </c>
      <c r="B16" s="381" t="s">
        <v>177</v>
      </c>
      <c r="C16" s="386">
        <v>1271.45</v>
      </c>
      <c r="D16" s="386">
        <v>1271.45</v>
      </c>
      <c r="E16" s="383">
        <f t="shared" si="0"/>
        <v>1</v>
      </c>
    </row>
    <row r="17" s="51" customFormat="1" ht="31.5" customHeight="1" spans="1:5">
      <c r="A17" s="380">
        <v>15</v>
      </c>
      <c r="B17" s="381" t="s">
        <v>178</v>
      </c>
      <c r="C17" s="380">
        <v>254.13</v>
      </c>
      <c r="D17" s="380">
        <v>254.13</v>
      </c>
      <c r="E17" s="383">
        <f t="shared" si="0"/>
        <v>1</v>
      </c>
    </row>
    <row r="18" s="51" customFormat="1" ht="31.5" customHeight="1" spans="1:5">
      <c r="A18" s="385"/>
      <c r="B18" s="380" t="s">
        <v>179</v>
      </c>
      <c r="C18" s="385">
        <f>SUM(C5:C17)</f>
        <v>17741.97</v>
      </c>
      <c r="D18" s="385">
        <f>SUM(D5:D17)</f>
        <v>17741.97</v>
      </c>
      <c r="E18" s="383">
        <v>1</v>
      </c>
    </row>
  </sheetData>
  <mergeCells count="1">
    <mergeCell ref="A1:E1"/>
  </mergeCells>
  <pageMargins left="0.75" right="0.75" top="1" bottom="1" header="0.511805555555556" footer="0.511805555555556"/>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54"/>
  <sheetViews>
    <sheetView topLeftCell="A31" workbookViewId="0">
      <selection activeCell="P38" sqref="P38"/>
    </sheetView>
  </sheetViews>
  <sheetFormatPr defaultColWidth="9" defaultRowHeight="13.5"/>
  <cols>
    <col min="1" max="1" width="7.875" style="345" customWidth="1"/>
    <col min="2" max="2" width="34.375" customWidth="1"/>
    <col min="3" max="3" width="20.375" customWidth="1"/>
    <col min="4" max="6" width="10.125" customWidth="1"/>
    <col min="7" max="7" width="9.25" customWidth="1"/>
    <col min="8" max="9" width="10.125" customWidth="1"/>
    <col min="10" max="10" width="9.875" style="346" customWidth="1"/>
    <col min="11" max="11" width="20.125" customWidth="1"/>
    <col min="12" max="12" width="22.375" customWidth="1"/>
  </cols>
  <sheetData>
    <row r="1" ht="42" customHeight="1" spans="1:12">
      <c r="A1" s="347" t="s">
        <v>180</v>
      </c>
      <c r="B1" s="347"/>
      <c r="C1" s="347"/>
      <c r="D1" s="347"/>
      <c r="E1" s="347"/>
      <c r="F1" s="347"/>
      <c r="G1" s="347"/>
      <c r="H1" s="347"/>
      <c r="I1" s="347"/>
      <c r="J1" s="369"/>
      <c r="K1" s="347"/>
      <c r="L1" s="347"/>
    </row>
    <row r="2" s="344" customFormat="1" ht="25" customHeight="1" spans="1:12">
      <c r="A2" s="348" t="s">
        <v>159</v>
      </c>
      <c r="B2" s="349" t="s">
        <v>181</v>
      </c>
      <c r="C2" s="350" t="s">
        <v>182</v>
      </c>
      <c r="D2" s="349" t="s">
        <v>183</v>
      </c>
      <c r="E2" s="349"/>
      <c r="F2" s="349"/>
      <c r="G2" s="349"/>
      <c r="H2" s="349"/>
      <c r="I2" s="349"/>
      <c r="J2" s="370" t="s">
        <v>184</v>
      </c>
      <c r="K2" s="371" t="s">
        <v>185</v>
      </c>
      <c r="L2" s="371" t="s">
        <v>186</v>
      </c>
    </row>
    <row r="3" s="344" customFormat="1" ht="25" customHeight="1" spans="1:12">
      <c r="A3" s="351"/>
      <c r="B3" s="349"/>
      <c r="C3" s="350"/>
      <c r="D3" s="349" t="s">
        <v>66</v>
      </c>
      <c r="E3" s="349"/>
      <c r="F3" s="349"/>
      <c r="G3" s="349"/>
      <c r="H3" s="349" t="s">
        <v>187</v>
      </c>
      <c r="I3" s="349" t="s">
        <v>188</v>
      </c>
      <c r="J3" s="372"/>
      <c r="K3" s="373"/>
      <c r="L3" s="373"/>
    </row>
    <row r="4" s="344" customFormat="1" ht="45" customHeight="1" spans="1:12">
      <c r="A4" s="352"/>
      <c r="B4" s="349"/>
      <c r="C4" s="350"/>
      <c r="D4" s="350" t="s">
        <v>189</v>
      </c>
      <c r="E4" s="349" t="s">
        <v>190</v>
      </c>
      <c r="F4" s="349" t="s">
        <v>191</v>
      </c>
      <c r="G4" s="349" t="s">
        <v>192</v>
      </c>
      <c r="H4" s="349"/>
      <c r="I4" s="350"/>
      <c r="J4" s="374"/>
      <c r="K4" s="373"/>
      <c r="L4" s="373"/>
    </row>
    <row r="5" ht="40" customHeight="1" spans="1:12">
      <c r="A5" s="353">
        <v>1</v>
      </c>
      <c r="B5" s="354" t="s">
        <v>193</v>
      </c>
      <c r="C5" s="355" t="s">
        <v>194</v>
      </c>
      <c r="D5" s="356">
        <f>E5+F5</f>
        <v>16702</v>
      </c>
      <c r="E5" s="357">
        <f>6733.289539+2000+6256.710461+1712</f>
        <v>16702</v>
      </c>
      <c r="F5" s="357"/>
      <c r="G5" s="357"/>
      <c r="H5" s="358">
        <v>16649.66</v>
      </c>
      <c r="I5" s="375">
        <f>H5/D5</f>
        <v>0.996866243563645</v>
      </c>
      <c r="J5" s="376">
        <v>99.97</v>
      </c>
      <c r="K5" s="377"/>
      <c r="L5" s="377" t="s">
        <v>195</v>
      </c>
    </row>
    <row r="6" ht="35" customHeight="1" spans="1:12">
      <c r="A6" s="353">
        <v>2</v>
      </c>
      <c r="B6" s="354" t="s">
        <v>196</v>
      </c>
      <c r="C6" s="355" t="s">
        <v>194</v>
      </c>
      <c r="D6" s="356">
        <f>E6+F6+G6</f>
        <v>655</v>
      </c>
      <c r="E6" s="357">
        <f>550+105</f>
        <v>655</v>
      </c>
      <c r="F6" s="357"/>
      <c r="G6" s="357"/>
      <c r="H6" s="358">
        <v>655</v>
      </c>
      <c r="I6" s="375">
        <f t="shared" ref="I6:I46" si="0">H6/D6</f>
        <v>1</v>
      </c>
      <c r="J6" s="376">
        <v>100</v>
      </c>
      <c r="K6" s="377"/>
      <c r="L6" s="377"/>
    </row>
    <row r="7" ht="42" customHeight="1" spans="1:12">
      <c r="A7" s="353">
        <v>3</v>
      </c>
      <c r="B7" s="359" t="s">
        <v>197</v>
      </c>
      <c r="C7" s="355" t="s">
        <v>194</v>
      </c>
      <c r="D7" s="356">
        <f t="shared" ref="D7:D52" si="1">E7+F7+G7</f>
        <v>6125</v>
      </c>
      <c r="E7" s="357">
        <v>6125</v>
      </c>
      <c r="F7" s="357"/>
      <c r="G7" s="357"/>
      <c r="H7" s="358">
        <v>6124.23</v>
      </c>
      <c r="I7" s="375">
        <f t="shared" si="0"/>
        <v>0.999874285714286</v>
      </c>
      <c r="J7" s="376">
        <v>99.99</v>
      </c>
      <c r="K7" s="377"/>
      <c r="L7" s="377" t="s">
        <v>198</v>
      </c>
    </row>
    <row r="8" ht="28" customHeight="1" spans="1:12">
      <c r="A8" s="353">
        <v>4</v>
      </c>
      <c r="B8" s="360" t="s">
        <v>199</v>
      </c>
      <c r="C8" s="355" t="s">
        <v>194</v>
      </c>
      <c r="D8" s="356">
        <f t="shared" si="1"/>
        <v>3237</v>
      </c>
      <c r="E8" s="358">
        <v>3222</v>
      </c>
      <c r="F8" s="358">
        <v>15</v>
      </c>
      <c r="G8" s="358"/>
      <c r="H8" s="358">
        <v>3237</v>
      </c>
      <c r="I8" s="375">
        <f t="shared" si="0"/>
        <v>1</v>
      </c>
      <c r="J8" s="376">
        <v>100</v>
      </c>
      <c r="K8" s="377" t="s">
        <v>200</v>
      </c>
      <c r="L8" s="377"/>
    </row>
    <row r="9" ht="33" customHeight="1" spans="1:12">
      <c r="A9" s="353">
        <v>5</v>
      </c>
      <c r="B9" s="360" t="s">
        <v>201</v>
      </c>
      <c r="C9" s="355" t="s">
        <v>194</v>
      </c>
      <c r="D9" s="356">
        <f t="shared" si="1"/>
        <v>155</v>
      </c>
      <c r="E9" s="358">
        <v>155</v>
      </c>
      <c r="F9" s="358"/>
      <c r="G9" s="358"/>
      <c r="H9" s="358">
        <v>155</v>
      </c>
      <c r="I9" s="375">
        <f t="shared" si="0"/>
        <v>1</v>
      </c>
      <c r="J9" s="376">
        <v>100</v>
      </c>
      <c r="K9" s="377"/>
      <c r="L9" s="377"/>
    </row>
    <row r="10" ht="32" customHeight="1" spans="1:12">
      <c r="A10" s="353">
        <v>6</v>
      </c>
      <c r="B10" s="360" t="s">
        <v>202</v>
      </c>
      <c r="C10" s="355" t="s">
        <v>194</v>
      </c>
      <c r="D10" s="356">
        <f t="shared" si="1"/>
        <v>3597.1</v>
      </c>
      <c r="E10" s="358">
        <v>3500</v>
      </c>
      <c r="F10" s="358">
        <v>97.1</v>
      </c>
      <c r="G10" s="358"/>
      <c r="H10" s="358">
        <v>3594.63</v>
      </c>
      <c r="I10" s="375">
        <f t="shared" si="0"/>
        <v>0.999313335742682</v>
      </c>
      <c r="J10" s="376">
        <v>99.99</v>
      </c>
      <c r="K10" s="377" t="s">
        <v>203</v>
      </c>
      <c r="L10" s="377" t="s">
        <v>204</v>
      </c>
    </row>
    <row r="11" ht="49" customHeight="1" spans="1:12">
      <c r="A11" s="353">
        <v>7</v>
      </c>
      <c r="B11" s="361" t="s">
        <v>205</v>
      </c>
      <c r="C11" s="355" t="s">
        <v>194</v>
      </c>
      <c r="D11" s="356">
        <f t="shared" si="1"/>
        <v>133.04</v>
      </c>
      <c r="E11" s="358">
        <v>100</v>
      </c>
      <c r="F11" s="358">
        <f>29.05+3.99</f>
        <v>33.04</v>
      </c>
      <c r="G11" s="358"/>
      <c r="H11" s="358">
        <f>5.77+7.88+33.04+80</f>
        <v>126.69</v>
      </c>
      <c r="I11" s="375">
        <f t="shared" si="0"/>
        <v>0.952269993986771</v>
      </c>
      <c r="J11" s="376">
        <v>99.52</v>
      </c>
      <c r="K11" s="377" t="s">
        <v>206</v>
      </c>
      <c r="L11" s="377" t="s">
        <v>207</v>
      </c>
    </row>
    <row r="12" ht="30" customHeight="1" spans="1:12">
      <c r="A12" s="353">
        <v>8</v>
      </c>
      <c r="B12" s="361" t="s">
        <v>208</v>
      </c>
      <c r="C12" s="355" t="s">
        <v>194</v>
      </c>
      <c r="D12" s="356">
        <f t="shared" si="1"/>
        <v>64.12</v>
      </c>
      <c r="E12" s="358">
        <v>55</v>
      </c>
      <c r="F12" s="358">
        <v>9.12</v>
      </c>
      <c r="G12" s="358"/>
      <c r="H12" s="358">
        <v>64.12</v>
      </c>
      <c r="I12" s="375">
        <f t="shared" si="0"/>
        <v>1</v>
      </c>
      <c r="J12" s="376">
        <v>100</v>
      </c>
      <c r="K12" s="377" t="s">
        <v>209</v>
      </c>
      <c r="L12" s="377"/>
    </row>
    <row r="13" ht="25" customHeight="1" spans="1:12">
      <c r="A13" s="353">
        <v>9</v>
      </c>
      <c r="B13" s="360" t="s">
        <v>210</v>
      </c>
      <c r="C13" s="355" t="s">
        <v>194</v>
      </c>
      <c r="D13" s="356">
        <f t="shared" si="1"/>
        <v>40</v>
      </c>
      <c r="E13" s="358">
        <v>40</v>
      </c>
      <c r="F13" s="358"/>
      <c r="G13" s="358"/>
      <c r="H13" s="358">
        <v>40</v>
      </c>
      <c r="I13" s="375">
        <f t="shared" si="0"/>
        <v>1</v>
      </c>
      <c r="J13" s="376">
        <v>100</v>
      </c>
      <c r="K13" s="377"/>
      <c r="L13" s="377"/>
    </row>
    <row r="14" ht="25" customHeight="1" spans="1:12">
      <c r="A14" s="353">
        <v>10</v>
      </c>
      <c r="B14" s="360" t="s">
        <v>211</v>
      </c>
      <c r="C14" s="355" t="s">
        <v>194</v>
      </c>
      <c r="D14" s="356">
        <f t="shared" si="1"/>
        <v>150</v>
      </c>
      <c r="E14" s="358">
        <v>150</v>
      </c>
      <c r="F14" s="358"/>
      <c r="G14" s="358"/>
      <c r="H14" s="358">
        <v>150</v>
      </c>
      <c r="I14" s="375">
        <f t="shared" si="0"/>
        <v>1</v>
      </c>
      <c r="J14" s="376">
        <v>100</v>
      </c>
      <c r="K14" s="377"/>
      <c r="L14" s="377"/>
    </row>
    <row r="15" ht="31" customHeight="1" spans="1:12">
      <c r="A15" s="353">
        <v>11</v>
      </c>
      <c r="B15" s="361" t="s">
        <v>212</v>
      </c>
      <c r="C15" s="355" t="s">
        <v>194</v>
      </c>
      <c r="D15" s="356">
        <f t="shared" si="1"/>
        <v>449.83</v>
      </c>
      <c r="E15" s="358">
        <v>400</v>
      </c>
      <c r="F15" s="358">
        <v>49.83</v>
      </c>
      <c r="G15" s="358"/>
      <c r="H15" s="358">
        <f>398.7+49.83</f>
        <v>448.53</v>
      </c>
      <c r="I15" s="375">
        <f t="shared" si="0"/>
        <v>0.99711001934064</v>
      </c>
      <c r="J15" s="376">
        <v>100</v>
      </c>
      <c r="K15" s="377" t="s">
        <v>213</v>
      </c>
      <c r="L15" s="377" t="s">
        <v>214</v>
      </c>
    </row>
    <row r="16" ht="36" customHeight="1" spans="1:12">
      <c r="A16" s="353">
        <v>12</v>
      </c>
      <c r="B16" s="362" t="s">
        <v>215</v>
      </c>
      <c r="C16" s="355" t="s">
        <v>194</v>
      </c>
      <c r="D16" s="356">
        <f t="shared" si="1"/>
        <v>46.05</v>
      </c>
      <c r="E16" s="358">
        <v>40</v>
      </c>
      <c r="F16" s="358">
        <v>6.05</v>
      </c>
      <c r="G16" s="358"/>
      <c r="H16" s="358">
        <v>46.05</v>
      </c>
      <c r="I16" s="375">
        <f t="shared" si="0"/>
        <v>1</v>
      </c>
      <c r="J16" s="376">
        <v>100</v>
      </c>
      <c r="K16" s="377" t="s">
        <v>216</v>
      </c>
      <c r="L16" s="377"/>
    </row>
    <row r="17" ht="25" customHeight="1" spans="1:12">
      <c r="A17" s="353">
        <v>13</v>
      </c>
      <c r="B17" s="360" t="s">
        <v>217</v>
      </c>
      <c r="C17" s="355" t="s">
        <v>194</v>
      </c>
      <c r="D17" s="356">
        <f t="shared" si="1"/>
        <v>50</v>
      </c>
      <c r="E17" s="358">
        <v>50</v>
      </c>
      <c r="F17" s="358"/>
      <c r="H17" s="358">
        <v>10.99</v>
      </c>
      <c r="I17" s="375">
        <f t="shared" si="0"/>
        <v>0.2198</v>
      </c>
      <c r="J17" s="376">
        <v>90.19</v>
      </c>
      <c r="K17" s="377"/>
      <c r="L17" s="377" t="s">
        <v>218</v>
      </c>
    </row>
    <row r="18" ht="25" customHeight="1" spans="1:12">
      <c r="A18" s="353">
        <v>14</v>
      </c>
      <c r="B18" s="360" t="s">
        <v>219</v>
      </c>
      <c r="C18" s="355" t="s">
        <v>194</v>
      </c>
      <c r="D18" s="356">
        <f t="shared" si="1"/>
        <v>945</v>
      </c>
      <c r="E18" s="358">
        <v>945</v>
      </c>
      <c r="F18" s="358"/>
      <c r="G18" s="358"/>
      <c r="H18" s="358">
        <v>945</v>
      </c>
      <c r="I18" s="375">
        <f t="shared" si="0"/>
        <v>1</v>
      </c>
      <c r="J18" s="376">
        <v>100</v>
      </c>
      <c r="K18" s="377"/>
      <c r="L18" s="377"/>
    </row>
    <row r="19" ht="94" customHeight="1" spans="1:12">
      <c r="A19" s="353">
        <v>15</v>
      </c>
      <c r="B19" s="360" t="s">
        <v>220</v>
      </c>
      <c r="C19" s="355" t="s">
        <v>194</v>
      </c>
      <c r="D19" s="356">
        <f t="shared" si="1"/>
        <v>1705.98</v>
      </c>
      <c r="E19" s="358">
        <v>1043.6</v>
      </c>
      <c r="F19" s="358">
        <f>95+171.62+115.49+30+250.27</f>
        <v>662.38</v>
      </c>
      <c r="G19" s="358"/>
      <c r="H19" s="358">
        <f>95+115.49+30+194.87+250.27</f>
        <v>685.63</v>
      </c>
      <c r="I19" s="375">
        <f t="shared" si="0"/>
        <v>0.40189802928522</v>
      </c>
      <c r="J19" s="376">
        <v>81.02</v>
      </c>
      <c r="K19" s="377" t="s">
        <v>221</v>
      </c>
      <c r="L19" s="377" t="s">
        <v>222</v>
      </c>
    </row>
    <row r="20" ht="41" customHeight="1" spans="1:12">
      <c r="A20" s="353">
        <v>16</v>
      </c>
      <c r="B20" s="360" t="s">
        <v>223</v>
      </c>
      <c r="C20" s="355" t="s">
        <v>194</v>
      </c>
      <c r="D20" s="356">
        <f t="shared" si="1"/>
        <v>100</v>
      </c>
      <c r="E20" s="358">
        <v>100</v>
      </c>
      <c r="F20" s="358"/>
      <c r="G20" s="358"/>
      <c r="H20" s="358">
        <v>0</v>
      </c>
      <c r="I20" s="375">
        <f t="shared" si="0"/>
        <v>0</v>
      </c>
      <c r="J20" s="376">
        <v>86</v>
      </c>
      <c r="K20" s="377"/>
      <c r="L20" s="377" t="s">
        <v>224</v>
      </c>
    </row>
    <row r="21" ht="34" customHeight="1" spans="1:12">
      <c r="A21" s="353">
        <v>17</v>
      </c>
      <c r="B21" s="360" t="s">
        <v>225</v>
      </c>
      <c r="C21" s="355" t="s">
        <v>194</v>
      </c>
      <c r="D21" s="356">
        <f t="shared" si="1"/>
        <v>4354</v>
      </c>
      <c r="E21" s="358">
        <v>4354</v>
      </c>
      <c r="F21" s="358"/>
      <c r="G21" s="358"/>
      <c r="H21" s="358">
        <v>4352.5</v>
      </c>
      <c r="I21" s="375">
        <f t="shared" si="0"/>
        <v>0.999655489205328</v>
      </c>
      <c r="J21" s="376">
        <v>99.9</v>
      </c>
      <c r="K21" s="377"/>
      <c r="L21" s="377" t="s">
        <v>226</v>
      </c>
    </row>
    <row r="22" ht="25" customHeight="1" spans="1:12">
      <c r="A22" s="353">
        <v>18</v>
      </c>
      <c r="B22" s="360" t="s">
        <v>227</v>
      </c>
      <c r="C22" s="355" t="s">
        <v>194</v>
      </c>
      <c r="D22" s="356">
        <f t="shared" si="1"/>
        <v>40</v>
      </c>
      <c r="E22" s="358">
        <v>40</v>
      </c>
      <c r="F22" s="358"/>
      <c r="G22" s="358"/>
      <c r="H22" s="358">
        <v>17.22</v>
      </c>
      <c r="I22" s="375">
        <f t="shared" si="0"/>
        <v>0.4305</v>
      </c>
      <c r="J22" s="376">
        <v>93.5</v>
      </c>
      <c r="K22" s="377"/>
      <c r="L22" s="377" t="s">
        <v>228</v>
      </c>
    </row>
    <row r="23" ht="25" customHeight="1" spans="1:12">
      <c r="A23" s="353">
        <v>19</v>
      </c>
      <c r="B23" s="360" t="s">
        <v>229</v>
      </c>
      <c r="C23" s="355" t="s">
        <v>194</v>
      </c>
      <c r="D23" s="356">
        <f t="shared" si="1"/>
        <v>105</v>
      </c>
      <c r="E23" s="358">
        <v>105</v>
      </c>
      <c r="F23" s="358"/>
      <c r="G23" s="358"/>
      <c r="H23" s="358">
        <v>105</v>
      </c>
      <c r="I23" s="375">
        <f t="shared" si="0"/>
        <v>1</v>
      </c>
      <c r="J23" s="376">
        <v>100</v>
      </c>
      <c r="K23" s="377"/>
      <c r="L23" s="377"/>
    </row>
    <row r="24" ht="25" customHeight="1" spans="1:12">
      <c r="A24" s="353">
        <v>20</v>
      </c>
      <c r="B24" s="360" t="s">
        <v>230</v>
      </c>
      <c r="C24" s="355" t="s">
        <v>194</v>
      </c>
      <c r="D24" s="356">
        <f t="shared" si="1"/>
        <v>30</v>
      </c>
      <c r="E24" s="358">
        <v>30</v>
      </c>
      <c r="F24" s="358"/>
      <c r="G24" s="358"/>
      <c r="H24" s="358">
        <v>11.66</v>
      </c>
      <c r="I24" s="375">
        <f t="shared" si="0"/>
        <v>0.388666666666667</v>
      </c>
      <c r="J24" s="376">
        <v>93.8</v>
      </c>
      <c r="K24" s="377"/>
      <c r="L24" s="377" t="s">
        <v>231</v>
      </c>
    </row>
    <row r="25" ht="25" customHeight="1" spans="1:12">
      <c r="A25" s="353">
        <v>21</v>
      </c>
      <c r="B25" s="360" t="s">
        <v>232</v>
      </c>
      <c r="C25" s="355" t="s">
        <v>194</v>
      </c>
      <c r="D25" s="356">
        <f t="shared" si="1"/>
        <v>2</v>
      </c>
      <c r="E25" s="358">
        <v>2</v>
      </c>
      <c r="F25" s="358"/>
      <c r="G25" s="358"/>
      <c r="H25" s="358">
        <v>2</v>
      </c>
      <c r="I25" s="375">
        <f t="shared" si="0"/>
        <v>1</v>
      </c>
      <c r="J25" s="376">
        <v>100</v>
      </c>
      <c r="K25" s="377"/>
      <c r="L25" s="377"/>
    </row>
    <row r="26" ht="25" customHeight="1" spans="1:12">
      <c r="A26" s="353">
        <v>22</v>
      </c>
      <c r="B26" s="360" t="s">
        <v>233</v>
      </c>
      <c r="C26" s="355" t="s">
        <v>194</v>
      </c>
      <c r="D26" s="356">
        <f t="shared" si="1"/>
        <v>13</v>
      </c>
      <c r="E26" s="358">
        <v>13</v>
      </c>
      <c r="F26" s="358"/>
      <c r="G26" s="358"/>
      <c r="H26" s="358">
        <v>13</v>
      </c>
      <c r="I26" s="375">
        <f t="shared" si="0"/>
        <v>1</v>
      </c>
      <c r="J26" s="376">
        <v>90</v>
      </c>
      <c r="K26" s="377"/>
      <c r="L26" s="377"/>
    </row>
    <row r="27" ht="25" customHeight="1" spans="1:12">
      <c r="A27" s="353">
        <v>23</v>
      </c>
      <c r="B27" s="360" t="s">
        <v>234</v>
      </c>
      <c r="C27" s="355" t="s">
        <v>194</v>
      </c>
      <c r="D27" s="356">
        <f t="shared" si="1"/>
        <v>120</v>
      </c>
      <c r="E27" s="358">
        <v>120</v>
      </c>
      <c r="F27" s="358"/>
      <c r="G27" s="358"/>
      <c r="H27" s="358">
        <v>120</v>
      </c>
      <c r="I27" s="375">
        <f t="shared" si="0"/>
        <v>1</v>
      </c>
      <c r="J27" s="376">
        <v>100</v>
      </c>
      <c r="K27" s="377"/>
      <c r="L27" s="377"/>
    </row>
    <row r="28" ht="37" customHeight="1" spans="1:12">
      <c r="A28" s="353">
        <v>24</v>
      </c>
      <c r="B28" s="360" t="s">
        <v>235</v>
      </c>
      <c r="C28" s="355" t="s">
        <v>194</v>
      </c>
      <c r="D28" s="356">
        <f t="shared" si="1"/>
        <v>450</v>
      </c>
      <c r="E28" s="358">
        <v>260</v>
      </c>
      <c r="F28" s="358">
        <v>190</v>
      </c>
      <c r="G28" s="358"/>
      <c r="H28" s="358">
        <v>450</v>
      </c>
      <c r="I28" s="375">
        <f t="shared" si="0"/>
        <v>1</v>
      </c>
      <c r="J28" s="376">
        <v>100</v>
      </c>
      <c r="K28" s="377" t="s">
        <v>236</v>
      </c>
      <c r="L28" s="377"/>
    </row>
    <row r="29" ht="37" customHeight="1" spans="1:12">
      <c r="A29" s="353">
        <v>25</v>
      </c>
      <c r="B29" s="360" t="s">
        <v>237</v>
      </c>
      <c r="C29" s="355" t="s">
        <v>194</v>
      </c>
      <c r="D29" s="356">
        <f t="shared" si="1"/>
        <v>435</v>
      </c>
      <c r="E29" s="358">
        <v>320</v>
      </c>
      <c r="F29" s="358">
        <v>115</v>
      </c>
      <c r="G29" s="358"/>
      <c r="H29" s="358">
        <v>115</v>
      </c>
      <c r="I29" s="375">
        <f t="shared" si="0"/>
        <v>0.264367816091954</v>
      </c>
      <c r="J29" s="376">
        <v>70.6</v>
      </c>
      <c r="K29" s="377" t="s">
        <v>238</v>
      </c>
      <c r="L29" s="377" t="s">
        <v>239</v>
      </c>
    </row>
    <row r="30" ht="37" customHeight="1" spans="1:12">
      <c r="A30" s="353">
        <v>26</v>
      </c>
      <c r="B30" s="360" t="s">
        <v>240</v>
      </c>
      <c r="C30" s="355" t="s">
        <v>194</v>
      </c>
      <c r="D30" s="356">
        <f t="shared" si="1"/>
        <v>268.79</v>
      </c>
      <c r="E30" s="358">
        <v>240</v>
      </c>
      <c r="F30" s="358">
        <v>28.79</v>
      </c>
      <c r="G30" s="358"/>
      <c r="H30" s="358">
        <v>183.62</v>
      </c>
      <c r="I30" s="375">
        <f t="shared" si="0"/>
        <v>0.683135533315972</v>
      </c>
      <c r="J30" s="376">
        <v>92.3</v>
      </c>
      <c r="K30" s="377" t="s">
        <v>241</v>
      </c>
      <c r="L30" s="377" t="s">
        <v>242</v>
      </c>
    </row>
    <row r="31" ht="37" customHeight="1" spans="1:12">
      <c r="A31" s="353">
        <v>27</v>
      </c>
      <c r="B31" s="360" t="s">
        <v>243</v>
      </c>
      <c r="C31" s="355" t="s">
        <v>194</v>
      </c>
      <c r="D31" s="356">
        <f t="shared" si="1"/>
        <v>180.81</v>
      </c>
      <c r="E31" s="358">
        <f>81.21+60+39.6</f>
        <v>180.81</v>
      </c>
      <c r="F31" s="358"/>
      <c r="G31" s="358"/>
      <c r="H31" s="358">
        <v>120.81</v>
      </c>
      <c r="I31" s="375">
        <f t="shared" si="0"/>
        <v>0.668159946905592</v>
      </c>
      <c r="J31" s="376">
        <v>100</v>
      </c>
      <c r="K31" s="377"/>
      <c r="L31" s="377" t="s">
        <v>244</v>
      </c>
    </row>
    <row r="32" ht="37" customHeight="1" spans="1:12">
      <c r="A32" s="353">
        <v>28</v>
      </c>
      <c r="B32" s="360" t="s">
        <v>245</v>
      </c>
      <c r="C32" s="355" t="s">
        <v>194</v>
      </c>
      <c r="D32" s="356">
        <f t="shared" si="1"/>
        <v>489.95</v>
      </c>
      <c r="E32" s="358">
        <v>453.2</v>
      </c>
      <c r="F32" s="358">
        <v>36.75</v>
      </c>
      <c r="G32" s="358"/>
      <c r="H32" s="358">
        <v>489.95</v>
      </c>
      <c r="I32" s="375">
        <f t="shared" si="0"/>
        <v>1</v>
      </c>
      <c r="J32" s="376">
        <v>100</v>
      </c>
      <c r="K32" s="377" t="s">
        <v>246</v>
      </c>
      <c r="L32" s="377"/>
    </row>
    <row r="33" ht="37" customHeight="1" spans="1:12">
      <c r="A33" s="353">
        <v>29</v>
      </c>
      <c r="B33" s="360" t="s">
        <v>247</v>
      </c>
      <c r="C33" s="355" t="s">
        <v>194</v>
      </c>
      <c r="D33" s="356">
        <f t="shared" si="1"/>
        <v>3256.31</v>
      </c>
      <c r="E33" s="358">
        <v>3256.31</v>
      </c>
      <c r="F33" s="358"/>
      <c r="G33" s="358"/>
      <c r="H33" s="358">
        <v>3256.31</v>
      </c>
      <c r="I33" s="375">
        <f t="shared" si="0"/>
        <v>1</v>
      </c>
      <c r="J33" s="376">
        <v>100</v>
      </c>
      <c r="K33" s="377"/>
      <c r="L33" s="377"/>
    </row>
    <row r="34" ht="37" customHeight="1" spans="1:12">
      <c r="A34" s="353">
        <v>30</v>
      </c>
      <c r="B34" s="361" t="s">
        <v>248</v>
      </c>
      <c r="C34" s="355" t="s">
        <v>194</v>
      </c>
      <c r="D34" s="356">
        <f t="shared" si="1"/>
        <v>421.96</v>
      </c>
      <c r="E34" s="358">
        <v>420</v>
      </c>
      <c r="F34" s="358">
        <v>1.96</v>
      </c>
      <c r="G34" s="358"/>
      <c r="H34" s="358">
        <v>361.6</v>
      </c>
      <c r="I34" s="375">
        <f t="shared" si="0"/>
        <v>0.85695326571239</v>
      </c>
      <c r="J34" s="376">
        <v>98.5</v>
      </c>
      <c r="K34" s="377" t="s">
        <v>249</v>
      </c>
      <c r="L34" s="377" t="s">
        <v>250</v>
      </c>
    </row>
    <row r="35" ht="37" customHeight="1" spans="1:12">
      <c r="A35" s="353">
        <v>31</v>
      </c>
      <c r="B35" s="360" t="s">
        <v>251</v>
      </c>
      <c r="C35" s="355" t="s">
        <v>194</v>
      </c>
      <c r="D35" s="356">
        <f t="shared" si="1"/>
        <v>474.64</v>
      </c>
      <c r="E35" s="358">
        <v>437</v>
      </c>
      <c r="F35" s="358">
        <v>37.64</v>
      </c>
      <c r="G35" s="358"/>
      <c r="H35" s="358">
        <v>393.68</v>
      </c>
      <c r="I35" s="375">
        <f t="shared" si="0"/>
        <v>0.82942861958537</v>
      </c>
      <c r="J35" s="376">
        <v>98.3</v>
      </c>
      <c r="K35" s="377" t="s">
        <v>252</v>
      </c>
      <c r="L35" s="377" t="s">
        <v>253</v>
      </c>
    </row>
    <row r="36" ht="37" customHeight="1" spans="1:12">
      <c r="A36" s="353">
        <v>32</v>
      </c>
      <c r="B36" s="360" t="s">
        <v>254</v>
      </c>
      <c r="C36" s="355" t="s">
        <v>194</v>
      </c>
      <c r="D36" s="356">
        <f t="shared" si="1"/>
        <v>527</v>
      </c>
      <c r="E36" s="358">
        <v>527</v>
      </c>
      <c r="F36" s="358"/>
      <c r="G36" s="358"/>
      <c r="H36" s="358">
        <v>498.2</v>
      </c>
      <c r="I36" s="375">
        <f t="shared" si="0"/>
        <v>0.945351043643264</v>
      </c>
      <c r="J36" s="376">
        <v>90</v>
      </c>
      <c r="K36" s="377"/>
      <c r="L36" s="377" t="s">
        <v>255</v>
      </c>
    </row>
    <row r="37" ht="37" customHeight="1" spans="1:12">
      <c r="A37" s="353">
        <v>33</v>
      </c>
      <c r="B37" s="360" t="s">
        <v>256</v>
      </c>
      <c r="C37" s="355" t="s">
        <v>194</v>
      </c>
      <c r="D37" s="356">
        <f t="shared" si="1"/>
        <v>60</v>
      </c>
      <c r="E37" s="358">
        <v>60</v>
      </c>
      <c r="F37" s="358"/>
      <c r="G37" s="358"/>
      <c r="H37" s="358">
        <v>60</v>
      </c>
      <c r="I37" s="375">
        <f t="shared" si="0"/>
        <v>1</v>
      </c>
      <c r="J37" s="376">
        <v>100</v>
      </c>
      <c r="K37" s="377"/>
      <c r="L37" s="377"/>
    </row>
    <row r="38" ht="74" customHeight="1" spans="1:12">
      <c r="A38" s="353">
        <v>34</v>
      </c>
      <c r="B38" s="360" t="s">
        <v>257</v>
      </c>
      <c r="C38" s="355" t="s">
        <v>194</v>
      </c>
      <c r="D38" s="356">
        <f t="shared" si="1"/>
        <v>2681</v>
      </c>
      <c r="E38" s="358">
        <v>1399</v>
      </c>
      <c r="F38" s="358">
        <v>1282</v>
      </c>
      <c r="G38" s="358"/>
      <c r="H38" s="358">
        <v>885.32</v>
      </c>
      <c r="I38" s="375">
        <f t="shared" si="0"/>
        <v>0.330220067139127</v>
      </c>
      <c r="J38" s="376">
        <v>90</v>
      </c>
      <c r="K38" s="377" t="s">
        <v>258</v>
      </c>
      <c r="L38" s="377" t="s">
        <v>259</v>
      </c>
    </row>
    <row r="39" ht="37" customHeight="1" spans="1:12">
      <c r="A39" s="353">
        <v>35</v>
      </c>
      <c r="B39" s="354" t="s">
        <v>260</v>
      </c>
      <c r="C39" s="358" t="s">
        <v>194</v>
      </c>
      <c r="D39" s="357">
        <v>15770</v>
      </c>
      <c r="E39" s="357">
        <v>15770</v>
      </c>
      <c r="G39" s="357"/>
      <c r="H39" s="363">
        <v>15095.646908</v>
      </c>
      <c r="I39" s="375">
        <f>H39/E39</f>
        <v>0.957238231325301</v>
      </c>
      <c r="J39" s="376">
        <v>100</v>
      </c>
      <c r="K39" s="377"/>
      <c r="L39" s="377" t="s">
        <v>261</v>
      </c>
    </row>
    <row r="40" ht="37" customHeight="1" spans="1:12">
      <c r="A40" s="353">
        <v>36</v>
      </c>
      <c r="B40" s="354" t="s">
        <v>262</v>
      </c>
      <c r="C40" s="358" t="s">
        <v>194</v>
      </c>
      <c r="D40" s="358">
        <v>325</v>
      </c>
      <c r="E40" s="358">
        <v>325</v>
      </c>
      <c r="F40" s="358"/>
      <c r="G40" s="358"/>
      <c r="H40" s="364">
        <v>221.8174</v>
      </c>
      <c r="I40" s="375">
        <f>H40/E40</f>
        <v>0.682515076923077</v>
      </c>
      <c r="J40" s="376">
        <v>100</v>
      </c>
      <c r="K40" s="377"/>
      <c r="L40" s="377" t="s">
        <v>263</v>
      </c>
    </row>
    <row r="41" ht="78" customHeight="1" spans="1:12">
      <c r="A41" s="353">
        <v>37</v>
      </c>
      <c r="B41" s="354" t="s">
        <v>264</v>
      </c>
      <c r="C41" s="355" t="s">
        <v>194</v>
      </c>
      <c r="D41" s="356">
        <f t="shared" ref="D41:D53" si="2">E41+F41+G41</f>
        <v>7991.93</v>
      </c>
      <c r="E41" s="358"/>
      <c r="F41" s="358">
        <f>5971.25+384+130.04+1506.64</f>
        <v>7991.93</v>
      </c>
      <c r="G41" s="358"/>
      <c r="H41" s="358">
        <v>7991.93</v>
      </c>
      <c r="I41" s="375">
        <f>H41/D41</f>
        <v>1</v>
      </c>
      <c r="J41" s="376">
        <v>100</v>
      </c>
      <c r="K41" s="377" t="s">
        <v>265</v>
      </c>
      <c r="L41" s="377"/>
    </row>
    <row r="42" ht="31" customHeight="1" spans="1:12">
      <c r="A42" s="353">
        <v>38</v>
      </c>
      <c r="B42" s="354" t="s">
        <v>266</v>
      </c>
      <c r="C42" s="355" t="s">
        <v>194</v>
      </c>
      <c r="D42" s="356">
        <f t="shared" si="2"/>
        <v>501.33</v>
      </c>
      <c r="E42" s="358"/>
      <c r="F42" s="358">
        <v>501.33</v>
      </c>
      <c r="G42" s="358"/>
      <c r="H42" s="358">
        <v>501.33</v>
      </c>
      <c r="I42" s="375">
        <f>H42/D42</f>
        <v>1</v>
      </c>
      <c r="J42" s="376">
        <v>100</v>
      </c>
      <c r="K42" s="377" t="s">
        <v>267</v>
      </c>
      <c r="L42" s="377"/>
    </row>
    <row r="43" ht="78" customHeight="1" spans="1:12">
      <c r="A43" s="353">
        <v>39</v>
      </c>
      <c r="B43" s="354" t="s">
        <v>268</v>
      </c>
      <c r="C43" s="355" t="s">
        <v>194</v>
      </c>
      <c r="D43" s="356">
        <f t="shared" si="2"/>
        <v>99.4</v>
      </c>
      <c r="E43" s="358"/>
      <c r="F43" s="358">
        <v>25.13</v>
      </c>
      <c r="G43" s="358">
        <v>74.27</v>
      </c>
      <c r="H43" s="358">
        <v>99.4</v>
      </c>
      <c r="I43" s="375">
        <f>H43/D43</f>
        <v>1</v>
      </c>
      <c r="J43" s="376">
        <v>100</v>
      </c>
      <c r="K43" s="377" t="s">
        <v>269</v>
      </c>
      <c r="L43" s="377"/>
    </row>
    <row r="44" ht="51" customHeight="1" spans="1:12">
      <c r="A44" s="353">
        <v>40</v>
      </c>
      <c r="B44" s="354" t="s">
        <v>270</v>
      </c>
      <c r="C44" s="355" t="s">
        <v>194</v>
      </c>
      <c r="D44" s="356">
        <f t="shared" si="2"/>
        <v>200</v>
      </c>
      <c r="E44" s="358"/>
      <c r="F44" s="358">
        <f>70+130</f>
        <v>200</v>
      </c>
      <c r="G44" s="358"/>
      <c r="H44" s="358">
        <v>200</v>
      </c>
      <c r="I44" s="375">
        <f>H44/D44</f>
        <v>1</v>
      </c>
      <c r="J44" s="376">
        <v>100</v>
      </c>
      <c r="K44" s="377" t="s">
        <v>271</v>
      </c>
      <c r="L44" s="377"/>
    </row>
    <row r="45" ht="39" customHeight="1" spans="1:12">
      <c r="A45" s="353">
        <v>41</v>
      </c>
      <c r="B45" s="354" t="s">
        <v>272</v>
      </c>
      <c r="C45" s="355" t="s">
        <v>194</v>
      </c>
      <c r="D45" s="356">
        <f t="shared" si="2"/>
        <v>136.82</v>
      </c>
      <c r="E45" s="358"/>
      <c r="F45" s="358">
        <v>136.82</v>
      </c>
      <c r="G45" s="358"/>
      <c r="H45" s="358">
        <v>136.82</v>
      </c>
      <c r="I45" s="375">
        <f>H45/D45</f>
        <v>1</v>
      </c>
      <c r="J45" s="376">
        <v>100</v>
      </c>
      <c r="K45" s="377" t="s">
        <v>273</v>
      </c>
      <c r="L45" s="377"/>
    </row>
    <row r="46" ht="42" customHeight="1" spans="1:12">
      <c r="A46" s="353">
        <v>42</v>
      </c>
      <c r="B46" s="354" t="s">
        <v>274</v>
      </c>
      <c r="C46" s="355" t="s">
        <v>194</v>
      </c>
      <c r="D46" s="356">
        <f t="shared" si="2"/>
        <v>20</v>
      </c>
      <c r="E46" s="358"/>
      <c r="F46" s="358">
        <v>20</v>
      </c>
      <c r="G46" s="358"/>
      <c r="H46" s="358">
        <v>11.55</v>
      </c>
      <c r="I46" s="375">
        <f t="shared" ref="I46:I55" si="3">H46/D46</f>
        <v>0.5775</v>
      </c>
      <c r="J46" s="376">
        <v>91</v>
      </c>
      <c r="K46" s="377" t="s">
        <v>275</v>
      </c>
      <c r="L46" s="377" t="s">
        <v>276</v>
      </c>
    </row>
    <row r="47" ht="42" customHeight="1" spans="1:12">
      <c r="A47" s="353">
        <v>43</v>
      </c>
      <c r="B47" s="354" t="s">
        <v>277</v>
      </c>
      <c r="C47" s="355" t="s">
        <v>194</v>
      </c>
      <c r="D47" s="356">
        <f t="shared" si="2"/>
        <v>285.3</v>
      </c>
      <c r="E47" s="358"/>
      <c r="F47" s="358">
        <v>285.3</v>
      </c>
      <c r="G47" s="358"/>
      <c r="H47" s="358">
        <v>285.3</v>
      </c>
      <c r="I47" s="375">
        <f t="shared" si="3"/>
        <v>1</v>
      </c>
      <c r="J47" s="376">
        <v>100</v>
      </c>
      <c r="K47" s="377" t="s">
        <v>278</v>
      </c>
      <c r="L47" s="377"/>
    </row>
    <row r="48" ht="42" customHeight="1" spans="1:12">
      <c r="A48" s="353">
        <v>44</v>
      </c>
      <c r="B48" s="354" t="s">
        <v>279</v>
      </c>
      <c r="C48" s="355" t="s">
        <v>194</v>
      </c>
      <c r="D48" s="356">
        <f t="shared" si="2"/>
        <v>77.47</v>
      </c>
      <c r="E48" s="365"/>
      <c r="F48" s="358">
        <v>77.47</v>
      </c>
      <c r="G48" s="365"/>
      <c r="H48" s="366">
        <v>48.77</v>
      </c>
      <c r="I48" s="375">
        <f t="shared" si="3"/>
        <v>0.629534013166387</v>
      </c>
      <c r="J48" s="378">
        <v>94.3</v>
      </c>
      <c r="K48" s="377" t="s">
        <v>280</v>
      </c>
      <c r="L48" s="377" t="s">
        <v>281</v>
      </c>
    </row>
    <row r="49" ht="42" customHeight="1" spans="1:12">
      <c r="A49" s="353">
        <v>45</v>
      </c>
      <c r="B49" s="354" t="s">
        <v>282</v>
      </c>
      <c r="C49" s="355" t="s">
        <v>194</v>
      </c>
      <c r="D49" s="356">
        <f t="shared" si="2"/>
        <v>32.99</v>
      </c>
      <c r="E49" s="365"/>
      <c r="F49" s="358">
        <v>32.99</v>
      </c>
      <c r="G49" s="365"/>
      <c r="H49" s="366">
        <v>18.43</v>
      </c>
      <c r="I49" s="375">
        <f t="shared" si="3"/>
        <v>0.55865413761746</v>
      </c>
      <c r="J49" s="378">
        <v>88.58</v>
      </c>
      <c r="K49" s="377" t="s">
        <v>283</v>
      </c>
      <c r="L49" s="377" t="s">
        <v>284</v>
      </c>
    </row>
    <row r="50" ht="42" customHeight="1" spans="1:12">
      <c r="A50" s="353">
        <v>46</v>
      </c>
      <c r="B50" s="354" t="s">
        <v>285</v>
      </c>
      <c r="C50" s="355" t="s">
        <v>194</v>
      </c>
      <c r="D50" s="356">
        <f t="shared" si="2"/>
        <v>17.26</v>
      </c>
      <c r="E50" s="365"/>
      <c r="F50" s="358">
        <v>17.26</v>
      </c>
      <c r="G50" s="365"/>
      <c r="H50" s="366">
        <v>17.26</v>
      </c>
      <c r="I50" s="375">
        <f t="shared" si="3"/>
        <v>1</v>
      </c>
      <c r="J50" s="378">
        <v>100</v>
      </c>
      <c r="K50" s="377" t="s">
        <v>286</v>
      </c>
      <c r="L50" s="377"/>
    </row>
    <row r="51" ht="42" customHeight="1" spans="1:12">
      <c r="A51" s="353">
        <v>47</v>
      </c>
      <c r="B51" s="354" t="s">
        <v>287</v>
      </c>
      <c r="C51" s="355" t="s">
        <v>194</v>
      </c>
      <c r="D51" s="356">
        <f t="shared" si="2"/>
        <v>11.86</v>
      </c>
      <c r="E51" s="365"/>
      <c r="F51" s="358">
        <v>11.86</v>
      </c>
      <c r="G51" s="365"/>
      <c r="H51" s="366">
        <v>11.86</v>
      </c>
      <c r="I51" s="375">
        <f t="shared" si="3"/>
        <v>1</v>
      </c>
      <c r="J51" s="378">
        <v>100</v>
      </c>
      <c r="K51" s="377" t="s">
        <v>288</v>
      </c>
      <c r="L51" s="377"/>
    </row>
    <row r="52" ht="42" customHeight="1" spans="1:12">
      <c r="A52" s="353">
        <v>48</v>
      </c>
      <c r="B52" s="354" t="s">
        <v>289</v>
      </c>
      <c r="C52" s="355" t="s">
        <v>194</v>
      </c>
      <c r="D52" s="356">
        <f t="shared" si="2"/>
        <v>28.42</v>
      </c>
      <c r="E52" s="365"/>
      <c r="F52" s="358">
        <v>28.42</v>
      </c>
      <c r="G52" s="365"/>
      <c r="H52" s="366">
        <v>28.42</v>
      </c>
      <c r="I52" s="375">
        <f t="shared" si="3"/>
        <v>1</v>
      </c>
      <c r="J52" s="378">
        <v>100</v>
      </c>
      <c r="K52" s="377" t="s">
        <v>290</v>
      </c>
      <c r="L52" s="377"/>
    </row>
    <row r="53" ht="42" customHeight="1" spans="1:12">
      <c r="A53" s="353">
        <v>49</v>
      </c>
      <c r="B53" s="354" t="s">
        <v>291</v>
      </c>
      <c r="C53" s="355" t="s">
        <v>194</v>
      </c>
      <c r="D53" s="356">
        <f t="shared" si="2"/>
        <v>18</v>
      </c>
      <c r="E53" s="365"/>
      <c r="F53" s="358">
        <v>18</v>
      </c>
      <c r="G53" s="365"/>
      <c r="H53" s="366">
        <v>18</v>
      </c>
      <c r="I53" s="375">
        <f t="shared" si="3"/>
        <v>1</v>
      </c>
      <c r="J53" s="378">
        <v>100</v>
      </c>
      <c r="K53" s="377" t="s">
        <v>292</v>
      </c>
      <c r="L53" s="377"/>
    </row>
    <row r="54" ht="48" customHeight="1" spans="1:12">
      <c r="A54" s="367" t="s">
        <v>293</v>
      </c>
      <c r="B54" s="368"/>
      <c r="C54" s="355" t="s">
        <v>194</v>
      </c>
      <c r="D54" s="356">
        <f>SUM(D5:D53)</f>
        <v>73580.36</v>
      </c>
      <c r="E54" s="356">
        <f>SUM(E5:E53)</f>
        <v>61594.92</v>
      </c>
      <c r="F54" s="356">
        <f>SUM(F5:F53)</f>
        <v>11911.17</v>
      </c>
      <c r="G54" s="356">
        <f>SUM(G5:G53)</f>
        <v>74.27</v>
      </c>
      <c r="H54" s="356">
        <f>SUM(H5:H53)</f>
        <v>69054.934308</v>
      </c>
      <c r="I54" s="375">
        <f t="shared" si="3"/>
        <v>0.938496825892127</v>
      </c>
      <c r="J54" s="376">
        <f>AVERAGE(J5:J53)</f>
        <v>96.8869387755102</v>
      </c>
      <c r="K54" s="358"/>
      <c r="L54" s="358"/>
    </row>
  </sheetData>
  <mergeCells count="12">
    <mergeCell ref="A1:L1"/>
    <mergeCell ref="D2:I2"/>
    <mergeCell ref="D3:G3"/>
    <mergeCell ref="A54:B54"/>
    <mergeCell ref="A2:A4"/>
    <mergeCell ref="B2:B4"/>
    <mergeCell ref="C2:C4"/>
    <mergeCell ref="H3:H4"/>
    <mergeCell ref="I3:I4"/>
    <mergeCell ref="J2:J4"/>
    <mergeCell ref="K2:K4"/>
    <mergeCell ref="L2:L4"/>
  </mergeCells>
  <pageMargins left="0.357638888888889" right="0.357638888888889" top="0.409027777777778" bottom="0.409027777777778" header="0.5" footer="0.5"/>
  <pageSetup paperSize="9" scale="81"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3"/>
  <sheetViews>
    <sheetView topLeftCell="A4" workbookViewId="0">
      <selection activeCell="P17" sqref="P17"/>
    </sheetView>
  </sheetViews>
  <sheetFormatPr defaultColWidth="9" defaultRowHeight="13.5"/>
  <cols>
    <col min="1" max="1" width="5.25" customWidth="1"/>
    <col min="3" max="3" width="7.25" customWidth="1"/>
    <col min="5" max="5" width="12.375" customWidth="1"/>
    <col min="6" max="6" width="5.125" customWidth="1"/>
    <col min="7" max="7" width="10.875" customWidth="1"/>
    <col min="8" max="8" width="10.125" customWidth="1"/>
    <col min="9" max="9" width="6.875" customWidth="1"/>
    <col min="10" max="10" width="0.875" customWidth="1"/>
    <col min="11" max="11" width="8" customWidth="1"/>
    <col min="12" max="12" width="1" customWidth="1"/>
    <col min="13" max="13" width="6.875" customWidth="1"/>
    <col min="14" max="14" width="12.875" customWidth="1"/>
  </cols>
  <sheetData>
    <row r="1" ht="42" customHeight="1" spans="1:14">
      <c r="A1" s="1" t="s">
        <v>294</v>
      </c>
      <c r="B1" s="1"/>
      <c r="C1" s="1"/>
      <c r="D1" s="1"/>
      <c r="E1" s="1"/>
      <c r="F1" s="1"/>
      <c r="G1" s="1"/>
      <c r="H1" s="1"/>
      <c r="I1" s="1"/>
      <c r="J1" s="1"/>
      <c r="K1" s="1"/>
      <c r="L1" s="1"/>
      <c r="M1" s="1"/>
      <c r="N1" s="1"/>
    </row>
    <row r="2" ht="18" customHeight="1" spans="1:14">
      <c r="A2" s="2" t="s">
        <v>181</v>
      </c>
      <c r="B2" s="2"/>
      <c r="C2" s="291" t="s">
        <v>193</v>
      </c>
      <c r="D2" s="291"/>
      <c r="E2" s="291"/>
      <c r="F2" s="291"/>
      <c r="G2" s="291"/>
      <c r="H2" s="291"/>
      <c r="I2" s="291"/>
      <c r="J2" s="291"/>
      <c r="K2" s="291"/>
      <c r="L2" s="291"/>
      <c r="M2" s="291"/>
      <c r="N2" s="291"/>
    </row>
    <row r="3" ht="18.75" customHeight="1" spans="1:14">
      <c r="A3" s="2" t="s">
        <v>182</v>
      </c>
      <c r="B3" s="2"/>
      <c r="C3" s="292" t="s">
        <v>194</v>
      </c>
      <c r="D3" s="292"/>
      <c r="E3" s="292"/>
      <c r="F3" s="292"/>
      <c r="G3" s="292"/>
      <c r="H3" s="2" t="s">
        <v>295</v>
      </c>
      <c r="I3" s="2"/>
      <c r="J3" s="2" t="s">
        <v>63</v>
      </c>
      <c r="K3" s="2"/>
      <c r="L3" s="2"/>
      <c r="M3" s="2"/>
      <c r="N3" s="2"/>
    </row>
    <row r="4" ht="15" customHeight="1" spans="1:14">
      <c r="A4" s="2" t="s">
        <v>183</v>
      </c>
      <c r="B4" s="2"/>
      <c r="C4" s="2"/>
      <c r="D4" s="2"/>
      <c r="E4" s="2" t="s">
        <v>65</v>
      </c>
      <c r="F4" s="2" t="s">
        <v>296</v>
      </c>
      <c r="G4" s="2"/>
      <c r="H4" s="2" t="s">
        <v>297</v>
      </c>
      <c r="I4" s="2"/>
      <c r="J4" s="2" t="s">
        <v>69</v>
      </c>
      <c r="K4" s="2"/>
      <c r="L4" s="2" t="s">
        <v>298</v>
      </c>
      <c r="M4" s="2"/>
      <c r="N4" s="2" t="s">
        <v>70</v>
      </c>
    </row>
    <row r="5" ht="15" customHeight="1" spans="1:14">
      <c r="A5" s="2"/>
      <c r="B5" s="2"/>
      <c r="C5" s="2"/>
      <c r="D5" s="2"/>
      <c r="E5" s="2"/>
      <c r="F5" s="2"/>
      <c r="G5" s="2"/>
      <c r="H5" s="2"/>
      <c r="I5" s="2"/>
      <c r="J5" s="2"/>
      <c r="K5" s="2"/>
      <c r="L5" s="2"/>
      <c r="M5" s="2"/>
      <c r="N5" s="2"/>
    </row>
    <row r="6" ht="15" customHeight="1" spans="1:14">
      <c r="A6" s="2"/>
      <c r="B6" s="2"/>
      <c r="C6" s="3" t="s">
        <v>299</v>
      </c>
      <c r="D6" s="3"/>
      <c r="E6" s="2">
        <v>16702</v>
      </c>
      <c r="F6" s="132">
        <v>16702</v>
      </c>
      <c r="G6" s="133"/>
      <c r="H6" s="132">
        <v>16649.66</v>
      </c>
      <c r="I6" s="133"/>
      <c r="J6" s="2">
        <v>10</v>
      </c>
      <c r="K6" s="2"/>
      <c r="L6" s="19">
        <f>H6/F6</f>
        <v>0.996866243563645</v>
      </c>
      <c r="M6" s="19"/>
      <c r="N6" s="86">
        <f>L6*J6</f>
        <v>9.96866243563645</v>
      </c>
    </row>
    <row r="7" ht="15" customHeight="1" spans="1:14">
      <c r="A7" s="2"/>
      <c r="B7" s="2"/>
      <c r="C7" s="2" t="s">
        <v>300</v>
      </c>
      <c r="D7" s="2"/>
      <c r="E7" s="2">
        <v>16702</v>
      </c>
      <c r="F7" s="132">
        <v>16702</v>
      </c>
      <c r="G7" s="133"/>
      <c r="H7" s="2">
        <v>16649.66</v>
      </c>
      <c r="I7" s="2"/>
      <c r="J7" s="2">
        <v>10</v>
      </c>
      <c r="K7" s="2"/>
      <c r="L7" s="19">
        <f>H7/F7</f>
        <v>0.996866243563645</v>
      </c>
      <c r="M7" s="19"/>
      <c r="N7" s="86">
        <f>L7*J7</f>
        <v>9.96866243563645</v>
      </c>
    </row>
    <row r="8" ht="15" customHeight="1" spans="1:14">
      <c r="A8" s="2"/>
      <c r="B8" s="2"/>
      <c r="C8" s="2" t="s">
        <v>301</v>
      </c>
      <c r="D8" s="2"/>
      <c r="E8" s="2"/>
      <c r="F8" s="2"/>
      <c r="G8" s="2"/>
      <c r="H8" s="2"/>
      <c r="I8" s="2"/>
      <c r="J8" s="2"/>
      <c r="K8" s="2"/>
      <c r="L8" s="14"/>
      <c r="M8" s="2"/>
      <c r="N8" s="86"/>
    </row>
    <row r="9" ht="15" customHeight="1" spans="1:14">
      <c r="A9" s="2"/>
      <c r="B9" s="2"/>
      <c r="C9" s="2" t="s">
        <v>302</v>
      </c>
      <c r="D9" s="2"/>
      <c r="E9" s="2"/>
      <c r="F9" s="2"/>
      <c r="G9" s="2"/>
      <c r="H9" s="2"/>
      <c r="I9" s="2"/>
      <c r="J9" s="2" t="s">
        <v>303</v>
      </c>
      <c r="K9" s="2"/>
      <c r="L9" s="2"/>
      <c r="M9" s="2"/>
      <c r="N9" s="2" t="s">
        <v>303</v>
      </c>
    </row>
    <row r="10" ht="15" customHeight="1" spans="1:14">
      <c r="A10" s="2" t="s">
        <v>304</v>
      </c>
      <c r="B10" s="2" t="s">
        <v>75</v>
      </c>
      <c r="C10" s="2"/>
      <c r="D10" s="2"/>
      <c r="E10" s="2"/>
      <c r="F10" s="2"/>
      <c r="G10" s="2"/>
      <c r="H10" s="2" t="s">
        <v>305</v>
      </c>
      <c r="I10" s="2"/>
      <c r="J10" s="2"/>
      <c r="K10" s="2"/>
      <c r="L10" s="2"/>
      <c r="M10" s="2"/>
      <c r="N10" s="2"/>
    </row>
    <row r="11" ht="122.25" customHeight="1" spans="1:14">
      <c r="A11" s="2"/>
      <c r="B11" s="164" t="s">
        <v>306</v>
      </c>
      <c r="C11" s="165"/>
      <c r="D11" s="165"/>
      <c r="E11" s="165"/>
      <c r="F11" s="165"/>
      <c r="G11" s="166"/>
      <c r="H11" s="164" t="s">
        <v>307</v>
      </c>
      <c r="I11" s="165"/>
      <c r="J11" s="165"/>
      <c r="K11" s="165"/>
      <c r="L11" s="165"/>
      <c r="M11" s="165"/>
      <c r="N11" s="166"/>
    </row>
    <row r="12" ht="18.95" customHeight="1" spans="1:14">
      <c r="A12" s="5" t="s">
        <v>308</v>
      </c>
      <c r="B12" s="6" t="s">
        <v>82</v>
      </c>
      <c r="C12" s="6" t="s">
        <v>83</v>
      </c>
      <c r="D12" s="6" t="s">
        <v>84</v>
      </c>
      <c r="E12" s="6"/>
      <c r="F12" s="6"/>
      <c r="G12" s="6" t="s">
        <v>85</v>
      </c>
      <c r="H12" s="6" t="s">
        <v>86</v>
      </c>
      <c r="I12" s="6" t="s">
        <v>69</v>
      </c>
      <c r="J12" s="6"/>
      <c r="K12" s="6" t="s">
        <v>70</v>
      </c>
      <c r="L12" s="6"/>
      <c r="M12" s="6" t="s">
        <v>87</v>
      </c>
      <c r="N12" s="6"/>
    </row>
    <row r="13" ht="46" customHeight="1" spans="1:14">
      <c r="A13" s="5"/>
      <c r="B13" s="66" t="s">
        <v>309</v>
      </c>
      <c r="C13" s="66" t="s">
        <v>310</v>
      </c>
      <c r="D13" s="82" t="s">
        <v>311</v>
      </c>
      <c r="E13" s="82"/>
      <c r="F13" s="82"/>
      <c r="G13" s="177">
        <v>1</v>
      </c>
      <c r="H13" s="293">
        <v>0.9969</v>
      </c>
      <c r="I13" s="6">
        <v>10</v>
      </c>
      <c r="J13" s="6"/>
      <c r="K13" s="6">
        <v>9.97</v>
      </c>
      <c r="L13" s="6"/>
      <c r="M13" s="6" t="s">
        <v>312</v>
      </c>
      <c r="N13" s="6"/>
    </row>
    <row r="14" ht="23.25" customHeight="1" spans="1:14">
      <c r="A14" s="5"/>
      <c r="B14" s="70"/>
      <c r="C14" s="70"/>
      <c r="D14" s="82" t="s">
        <v>313</v>
      </c>
      <c r="E14" s="82"/>
      <c r="F14" s="82"/>
      <c r="G14" s="343">
        <v>5181</v>
      </c>
      <c r="H14" s="343">
        <v>5181</v>
      </c>
      <c r="I14" s="6">
        <v>10</v>
      </c>
      <c r="J14" s="6"/>
      <c r="K14" s="6">
        <v>10</v>
      </c>
      <c r="L14" s="6"/>
      <c r="M14" s="6"/>
      <c r="N14" s="6"/>
    </row>
    <row r="15" ht="23.25" customHeight="1" spans="1:14">
      <c r="A15" s="5"/>
      <c r="B15" s="70"/>
      <c r="C15" s="72"/>
      <c r="D15" s="82" t="s">
        <v>314</v>
      </c>
      <c r="E15" s="82"/>
      <c r="F15" s="82"/>
      <c r="G15" s="178">
        <v>807.73</v>
      </c>
      <c r="H15" s="178">
        <v>807.73</v>
      </c>
      <c r="I15" s="6">
        <v>10</v>
      </c>
      <c r="J15" s="6"/>
      <c r="K15" s="6">
        <v>10</v>
      </c>
      <c r="L15" s="6"/>
      <c r="M15" s="6"/>
      <c r="N15" s="6"/>
    </row>
    <row r="16" ht="23.25" customHeight="1" spans="1:14">
      <c r="A16" s="5"/>
      <c r="B16" s="70"/>
      <c r="C16" s="6" t="s">
        <v>315</v>
      </c>
      <c r="D16" s="7" t="s">
        <v>316</v>
      </c>
      <c r="E16" s="7"/>
      <c r="F16" s="7"/>
      <c r="G16" s="84">
        <v>1</v>
      </c>
      <c r="H16" s="84">
        <v>1</v>
      </c>
      <c r="I16" s="6">
        <v>10</v>
      </c>
      <c r="J16" s="6"/>
      <c r="K16" s="6">
        <v>10</v>
      </c>
      <c r="L16" s="6"/>
      <c r="M16" s="6"/>
      <c r="N16" s="6"/>
    </row>
    <row r="17" ht="23.25" customHeight="1" spans="1:14">
      <c r="A17" s="5"/>
      <c r="B17" s="70"/>
      <c r="C17" s="66" t="s">
        <v>317</v>
      </c>
      <c r="D17" s="7" t="s">
        <v>318</v>
      </c>
      <c r="E17" s="7"/>
      <c r="F17" s="7"/>
      <c r="G17" s="84" t="s">
        <v>117</v>
      </c>
      <c r="H17" s="84" t="s">
        <v>117</v>
      </c>
      <c r="I17" s="6">
        <v>10</v>
      </c>
      <c r="J17" s="6"/>
      <c r="K17" s="6">
        <v>10</v>
      </c>
      <c r="L17" s="6"/>
      <c r="M17" s="6"/>
      <c r="N17" s="6"/>
    </row>
    <row r="18" ht="23.25" customHeight="1" spans="1:14">
      <c r="A18" s="5"/>
      <c r="B18" s="72"/>
      <c r="C18" s="6" t="s">
        <v>319</v>
      </c>
      <c r="D18" s="7" t="s">
        <v>320</v>
      </c>
      <c r="E18" s="7"/>
      <c r="F18" s="7"/>
      <c r="G18" s="84" t="s">
        <v>120</v>
      </c>
      <c r="H18" s="84" t="s">
        <v>120</v>
      </c>
      <c r="I18" s="6">
        <v>10</v>
      </c>
      <c r="J18" s="6"/>
      <c r="K18" s="6">
        <v>10</v>
      </c>
      <c r="L18" s="6"/>
      <c r="M18" s="6"/>
      <c r="N18" s="6"/>
    </row>
    <row r="19" ht="26.45" customHeight="1" spans="1:14">
      <c r="A19" s="5"/>
      <c r="B19" s="6" t="s">
        <v>321</v>
      </c>
      <c r="C19" s="6" t="s">
        <v>122</v>
      </c>
      <c r="D19" s="7" t="s">
        <v>322</v>
      </c>
      <c r="E19" s="7"/>
      <c r="F19" s="7"/>
      <c r="G19" s="6" t="s">
        <v>120</v>
      </c>
      <c r="H19" s="6" t="s">
        <v>120</v>
      </c>
      <c r="I19" s="6">
        <v>5</v>
      </c>
      <c r="J19" s="6"/>
      <c r="K19" s="6">
        <v>5</v>
      </c>
      <c r="L19" s="6"/>
      <c r="M19" s="6"/>
      <c r="N19" s="6"/>
    </row>
    <row r="20" ht="26.45" customHeight="1" spans="1:14">
      <c r="A20" s="5"/>
      <c r="B20" s="6"/>
      <c r="C20" s="66" t="s">
        <v>124</v>
      </c>
      <c r="D20" s="67" t="s">
        <v>323</v>
      </c>
      <c r="E20" s="68"/>
      <c r="F20" s="69"/>
      <c r="G20" s="8">
        <v>1</v>
      </c>
      <c r="H20" s="8">
        <v>1</v>
      </c>
      <c r="I20" s="6">
        <v>4</v>
      </c>
      <c r="J20" s="6"/>
      <c r="K20" s="6">
        <v>4</v>
      </c>
      <c r="L20" s="6"/>
      <c r="M20" s="6"/>
      <c r="N20" s="6"/>
    </row>
    <row r="21" ht="26.45" customHeight="1" spans="1:14">
      <c r="A21" s="5"/>
      <c r="B21" s="6"/>
      <c r="C21" s="70"/>
      <c r="D21" s="67" t="s">
        <v>324</v>
      </c>
      <c r="E21" s="68"/>
      <c r="F21" s="69"/>
      <c r="G21" s="8">
        <v>1</v>
      </c>
      <c r="H21" s="8">
        <v>1</v>
      </c>
      <c r="I21" s="74">
        <v>4</v>
      </c>
      <c r="J21" s="75"/>
      <c r="K21" s="74">
        <v>4</v>
      </c>
      <c r="L21" s="75"/>
      <c r="M21" s="74"/>
      <c r="N21" s="75"/>
    </row>
    <row r="22" ht="26.45" customHeight="1" spans="1:14">
      <c r="A22" s="5"/>
      <c r="B22" s="6"/>
      <c r="C22" s="72"/>
      <c r="D22" s="7" t="s">
        <v>325</v>
      </c>
      <c r="E22" s="7"/>
      <c r="F22" s="7"/>
      <c r="G22" s="180" t="s">
        <v>120</v>
      </c>
      <c r="H22" s="180" t="s">
        <v>120</v>
      </c>
      <c r="I22" s="6">
        <v>4</v>
      </c>
      <c r="J22" s="6"/>
      <c r="K22" s="6">
        <v>4</v>
      </c>
      <c r="L22" s="6"/>
      <c r="M22" s="6"/>
      <c r="N22" s="6"/>
    </row>
    <row r="23" ht="28.5" customHeight="1" spans="1:14">
      <c r="A23" s="5"/>
      <c r="B23" s="6"/>
      <c r="C23" s="6" t="s">
        <v>126</v>
      </c>
      <c r="D23" s="7" t="s">
        <v>326</v>
      </c>
      <c r="E23" s="7"/>
      <c r="F23" s="7"/>
      <c r="G23" s="180" t="s">
        <v>125</v>
      </c>
      <c r="H23" s="180" t="s">
        <v>125</v>
      </c>
      <c r="I23" s="6">
        <v>4</v>
      </c>
      <c r="J23" s="6"/>
      <c r="K23" s="6">
        <v>4</v>
      </c>
      <c r="L23" s="6"/>
      <c r="M23" s="6"/>
      <c r="N23" s="6"/>
    </row>
    <row r="24" ht="28.5" customHeight="1" spans="1:14">
      <c r="A24" s="5"/>
      <c r="B24" s="6"/>
      <c r="C24" s="66" t="s">
        <v>327</v>
      </c>
      <c r="D24" s="7" t="s">
        <v>328</v>
      </c>
      <c r="E24" s="7"/>
      <c r="F24" s="7"/>
      <c r="G24" s="180" t="s">
        <v>329</v>
      </c>
      <c r="H24" s="180" t="s">
        <v>329</v>
      </c>
      <c r="I24" s="6">
        <v>3</v>
      </c>
      <c r="J24" s="6"/>
      <c r="K24" s="6">
        <v>3</v>
      </c>
      <c r="L24" s="6"/>
      <c r="M24" s="6"/>
      <c r="N24" s="6"/>
    </row>
    <row r="25" ht="28.5" customHeight="1" spans="1:14">
      <c r="A25" s="5"/>
      <c r="B25" s="6"/>
      <c r="C25" s="70"/>
      <c r="D25" s="7" t="s">
        <v>330</v>
      </c>
      <c r="E25" s="7"/>
      <c r="F25" s="7"/>
      <c r="G25" s="180" t="s">
        <v>120</v>
      </c>
      <c r="H25" s="180" t="s">
        <v>120</v>
      </c>
      <c r="I25" s="6">
        <v>3</v>
      </c>
      <c r="J25" s="6"/>
      <c r="K25" s="6">
        <v>3</v>
      </c>
      <c r="L25" s="6"/>
      <c r="M25" s="6"/>
      <c r="N25" s="6"/>
    </row>
    <row r="26" ht="28.5" customHeight="1" spans="1:14">
      <c r="A26" s="5"/>
      <c r="B26" s="6"/>
      <c r="C26" s="72"/>
      <c r="D26" s="7" t="s">
        <v>331</v>
      </c>
      <c r="E26" s="7"/>
      <c r="F26" s="7"/>
      <c r="G26" s="180" t="s">
        <v>329</v>
      </c>
      <c r="H26" s="180" t="s">
        <v>329</v>
      </c>
      <c r="I26" s="6">
        <v>3</v>
      </c>
      <c r="J26" s="6"/>
      <c r="K26" s="6">
        <v>3</v>
      </c>
      <c r="L26" s="6"/>
      <c r="M26" s="6"/>
      <c r="N26" s="6"/>
    </row>
    <row r="27" ht="37.5" customHeight="1" spans="1:14">
      <c r="A27" s="5"/>
      <c r="B27" s="6" t="s">
        <v>332</v>
      </c>
      <c r="C27" s="6" t="s">
        <v>333</v>
      </c>
      <c r="D27" s="7" t="s">
        <v>334</v>
      </c>
      <c r="E27" s="7"/>
      <c r="F27" s="7"/>
      <c r="G27" s="6" t="s">
        <v>335</v>
      </c>
      <c r="H27" s="181">
        <v>0.95</v>
      </c>
      <c r="I27" s="6">
        <v>10</v>
      </c>
      <c r="J27" s="6"/>
      <c r="K27" s="6">
        <v>10</v>
      </c>
      <c r="L27" s="6"/>
      <c r="M27" s="6"/>
      <c r="N27" s="6"/>
    </row>
    <row r="28" ht="15" customHeight="1" spans="1:14">
      <c r="A28" s="9" t="s">
        <v>336</v>
      </c>
      <c r="B28" s="9"/>
      <c r="C28" s="9"/>
      <c r="D28" s="9"/>
      <c r="E28" s="9"/>
      <c r="F28" s="9"/>
      <c r="G28" s="9"/>
      <c r="H28" s="9"/>
      <c r="I28" s="9">
        <f>SUM(I13:J27)</f>
        <v>100</v>
      </c>
      <c r="J28" s="9"/>
      <c r="K28" s="9">
        <f>SUM(K13:K27)</f>
        <v>99.97</v>
      </c>
      <c r="L28" s="9"/>
      <c r="M28" s="15"/>
      <c r="N28" s="15"/>
    </row>
    <row r="29" spans="1:14">
      <c r="A29" s="10" t="s">
        <v>337</v>
      </c>
      <c r="B29" s="11" t="s">
        <v>338</v>
      </c>
      <c r="C29" s="12"/>
      <c r="D29" s="12"/>
      <c r="E29" s="12"/>
      <c r="F29" s="12"/>
      <c r="G29" s="12"/>
      <c r="H29" s="12"/>
      <c r="I29" s="12"/>
      <c r="J29" s="12"/>
      <c r="K29" s="12"/>
      <c r="L29" s="12"/>
      <c r="M29" s="12"/>
      <c r="N29" s="16"/>
    </row>
    <row r="30" ht="29" customHeight="1" spans="1:14">
      <c r="A30" s="13" t="s">
        <v>339</v>
      </c>
      <c r="B30" s="13"/>
      <c r="C30" s="13"/>
      <c r="D30" s="13"/>
      <c r="E30" s="13"/>
      <c r="F30" s="13"/>
      <c r="G30" s="13"/>
      <c r="H30" s="13"/>
      <c r="I30" s="13"/>
      <c r="J30" s="13"/>
      <c r="K30" s="13"/>
      <c r="L30" s="13"/>
      <c r="M30" s="13"/>
      <c r="N30" s="13"/>
    </row>
    <row r="31" ht="51.95" customHeight="1" spans="1:14">
      <c r="A31" s="13" t="s">
        <v>340</v>
      </c>
      <c r="B31" s="13"/>
      <c r="C31" s="13"/>
      <c r="D31" s="13"/>
      <c r="E31" s="13"/>
      <c r="F31" s="13"/>
      <c r="G31" s="13"/>
      <c r="H31" s="13"/>
      <c r="I31" s="13"/>
      <c r="J31" s="13"/>
      <c r="K31" s="13"/>
      <c r="L31" s="13"/>
      <c r="M31" s="13"/>
      <c r="N31" s="13"/>
    </row>
    <row r="32" ht="41.1" customHeight="1" spans="1:14">
      <c r="A32" s="13" t="s">
        <v>341</v>
      </c>
      <c r="B32" s="13"/>
      <c r="C32" s="13"/>
      <c r="D32" s="13"/>
      <c r="E32" s="13"/>
      <c r="F32" s="13"/>
      <c r="G32" s="13"/>
      <c r="H32" s="13"/>
      <c r="I32" s="13"/>
      <c r="J32" s="13"/>
      <c r="K32" s="13"/>
      <c r="L32" s="13"/>
      <c r="M32" s="13"/>
      <c r="N32" s="13"/>
    </row>
    <row r="33" customFormat="1" ht="15.95" customHeight="1"/>
  </sheetData>
  <mergeCells count="118">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A28:H28"/>
    <mergeCell ref="I28:J28"/>
    <mergeCell ref="K28:L28"/>
    <mergeCell ref="M28:N28"/>
    <mergeCell ref="B29:N29"/>
    <mergeCell ref="A30:N30"/>
    <mergeCell ref="A31:N31"/>
    <mergeCell ref="A32:N32"/>
    <mergeCell ref="A10:A11"/>
    <mergeCell ref="A12:A27"/>
    <mergeCell ref="B13:B18"/>
    <mergeCell ref="B19:B26"/>
    <mergeCell ref="C13:C15"/>
    <mergeCell ref="C20:C22"/>
    <mergeCell ref="C24:C26"/>
    <mergeCell ref="E4:E5"/>
    <mergeCell ref="N4:N5"/>
    <mergeCell ref="A4:B9"/>
    <mergeCell ref="C4:D5"/>
    <mergeCell ref="F4:G5"/>
    <mergeCell ref="H4:I5"/>
    <mergeCell ref="J4:K5"/>
    <mergeCell ref="L4:M5"/>
  </mergeCells>
  <pageMargins left="0.75" right="0.75" top="1" bottom="1" header="0.511805555555556" footer="0.511805555555556"/>
  <pageSetup paperSize="9" scale="77"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2"/>
  <sheetViews>
    <sheetView topLeftCell="A4" workbookViewId="0">
      <selection activeCell="P18" sqref="P18"/>
    </sheetView>
  </sheetViews>
  <sheetFormatPr defaultColWidth="9" defaultRowHeight="13.5"/>
  <cols>
    <col min="1" max="1" width="5.25" customWidth="1"/>
    <col min="3" max="3" width="7.25" customWidth="1"/>
    <col min="5" max="5" width="12.375" customWidth="1"/>
    <col min="6" max="6" width="5.125" customWidth="1"/>
    <col min="7" max="7" width="10.875" customWidth="1"/>
    <col min="8" max="8" width="10.125" customWidth="1"/>
    <col min="9" max="9" width="6.875" customWidth="1"/>
    <col min="10" max="10" width="0.875" customWidth="1"/>
    <col min="11" max="11" width="8" customWidth="1"/>
    <col min="12" max="12" width="1" customWidth="1"/>
    <col min="13" max="13" width="6.875" customWidth="1"/>
    <col min="14" max="14" width="12.875" customWidth="1"/>
  </cols>
  <sheetData>
    <row r="1" ht="42" customHeight="1" spans="1:14">
      <c r="A1" s="1" t="s">
        <v>342</v>
      </c>
      <c r="B1" s="1"/>
      <c r="C1" s="1"/>
      <c r="D1" s="1"/>
      <c r="E1" s="1"/>
      <c r="F1" s="1"/>
      <c r="G1" s="1"/>
      <c r="H1" s="1"/>
      <c r="I1" s="1"/>
      <c r="J1" s="1"/>
      <c r="K1" s="1"/>
      <c r="L1" s="1"/>
      <c r="M1" s="1"/>
      <c r="N1" s="1"/>
    </row>
    <row r="2" ht="18" customHeight="1" spans="1:14">
      <c r="A2" s="2" t="s">
        <v>181</v>
      </c>
      <c r="B2" s="2"/>
      <c r="C2" s="291" t="s">
        <v>196</v>
      </c>
      <c r="D2" s="291"/>
      <c r="E2" s="291"/>
      <c r="F2" s="291"/>
      <c r="G2" s="291"/>
      <c r="H2" s="291"/>
      <c r="I2" s="291"/>
      <c r="J2" s="291"/>
      <c r="K2" s="291"/>
      <c r="L2" s="291"/>
      <c r="M2" s="291"/>
      <c r="N2" s="291"/>
    </row>
    <row r="3" ht="18.75" customHeight="1" spans="1:14">
      <c r="A3" s="2" t="s">
        <v>182</v>
      </c>
      <c r="B3" s="2"/>
      <c r="C3" s="292" t="s">
        <v>194</v>
      </c>
      <c r="D3" s="292"/>
      <c r="E3" s="292"/>
      <c r="F3" s="292"/>
      <c r="G3" s="292"/>
      <c r="H3" s="2" t="s">
        <v>295</v>
      </c>
      <c r="I3" s="2"/>
      <c r="J3" s="2" t="s">
        <v>63</v>
      </c>
      <c r="K3" s="2"/>
      <c r="L3" s="2"/>
      <c r="M3" s="2"/>
      <c r="N3" s="2"/>
    </row>
    <row r="4" ht="15" customHeight="1" spans="1:14">
      <c r="A4" s="2" t="s">
        <v>183</v>
      </c>
      <c r="B4" s="2"/>
      <c r="C4" s="2"/>
      <c r="D4" s="2"/>
      <c r="E4" s="2" t="s">
        <v>65</v>
      </c>
      <c r="F4" s="2" t="s">
        <v>296</v>
      </c>
      <c r="G4" s="2"/>
      <c r="H4" s="2" t="s">
        <v>297</v>
      </c>
      <c r="I4" s="2"/>
      <c r="J4" s="2" t="s">
        <v>69</v>
      </c>
      <c r="K4" s="2"/>
      <c r="L4" s="2" t="s">
        <v>298</v>
      </c>
      <c r="M4" s="2"/>
      <c r="N4" s="2" t="s">
        <v>70</v>
      </c>
    </row>
    <row r="5" ht="15" customHeight="1" spans="1:14">
      <c r="A5" s="2"/>
      <c r="B5" s="2"/>
      <c r="C5" s="2"/>
      <c r="D5" s="2"/>
      <c r="E5" s="2"/>
      <c r="F5" s="2"/>
      <c r="G5" s="2"/>
      <c r="H5" s="2"/>
      <c r="I5" s="2"/>
      <c r="J5" s="2"/>
      <c r="K5" s="2"/>
      <c r="L5" s="2"/>
      <c r="M5" s="2"/>
      <c r="N5" s="2"/>
    </row>
    <row r="6" ht="15" customHeight="1" spans="1:14">
      <c r="A6" s="2"/>
      <c r="B6" s="2"/>
      <c r="C6" s="3" t="s">
        <v>299</v>
      </c>
      <c r="D6" s="3"/>
      <c r="E6" s="2">
        <v>655</v>
      </c>
      <c r="F6" s="132">
        <v>655</v>
      </c>
      <c r="G6" s="133"/>
      <c r="H6" s="132">
        <v>655</v>
      </c>
      <c r="I6" s="133"/>
      <c r="J6" s="2">
        <v>10</v>
      </c>
      <c r="K6" s="2"/>
      <c r="L6" s="14">
        <v>1</v>
      </c>
      <c r="M6" s="2"/>
      <c r="N6" s="2">
        <v>10</v>
      </c>
    </row>
    <row r="7" ht="15" customHeight="1" spans="1:14">
      <c r="A7" s="2"/>
      <c r="B7" s="2"/>
      <c r="C7" s="2" t="s">
        <v>300</v>
      </c>
      <c r="D7" s="2"/>
      <c r="E7" s="2">
        <v>655</v>
      </c>
      <c r="F7" s="132">
        <v>655</v>
      </c>
      <c r="G7" s="133"/>
      <c r="H7" s="2">
        <v>655</v>
      </c>
      <c r="I7" s="2"/>
      <c r="J7" s="2">
        <v>10</v>
      </c>
      <c r="K7" s="2"/>
      <c r="L7" s="14">
        <v>1</v>
      </c>
      <c r="M7" s="2"/>
      <c r="N7" s="2">
        <v>10</v>
      </c>
    </row>
    <row r="8" ht="15" customHeight="1" spans="1:14">
      <c r="A8" s="2"/>
      <c r="B8" s="2"/>
      <c r="C8" s="2" t="s">
        <v>301</v>
      </c>
      <c r="D8" s="2"/>
      <c r="E8" s="2"/>
      <c r="F8" s="2"/>
      <c r="G8" s="2"/>
      <c r="H8" s="2"/>
      <c r="I8" s="2"/>
      <c r="J8" s="2"/>
      <c r="K8" s="2"/>
      <c r="L8" s="14"/>
      <c r="M8" s="2"/>
      <c r="N8" s="2"/>
    </row>
    <row r="9" ht="15" customHeight="1" spans="1:14">
      <c r="A9" s="2"/>
      <c r="B9" s="2"/>
      <c r="C9" s="2" t="s">
        <v>302</v>
      </c>
      <c r="D9" s="2"/>
      <c r="E9" s="2"/>
      <c r="F9" s="2"/>
      <c r="G9" s="2"/>
      <c r="H9" s="2"/>
      <c r="I9" s="2"/>
      <c r="J9" s="2" t="s">
        <v>303</v>
      </c>
      <c r="K9" s="2"/>
      <c r="L9" s="2"/>
      <c r="M9" s="2"/>
      <c r="N9" s="2" t="s">
        <v>303</v>
      </c>
    </row>
    <row r="10" ht="15" customHeight="1" spans="1:14">
      <c r="A10" s="2" t="s">
        <v>304</v>
      </c>
      <c r="B10" s="2" t="s">
        <v>75</v>
      </c>
      <c r="C10" s="2"/>
      <c r="D10" s="2"/>
      <c r="E10" s="2"/>
      <c r="F10" s="2"/>
      <c r="G10" s="2"/>
      <c r="H10" s="2" t="s">
        <v>305</v>
      </c>
      <c r="I10" s="2"/>
      <c r="J10" s="2"/>
      <c r="K10" s="2"/>
      <c r="L10" s="2"/>
      <c r="M10" s="2"/>
      <c r="N10" s="2"/>
    </row>
    <row r="11" ht="122.25" customHeight="1" spans="1:14">
      <c r="A11" s="2"/>
      <c r="B11" s="164" t="s">
        <v>343</v>
      </c>
      <c r="C11" s="165"/>
      <c r="D11" s="165"/>
      <c r="E11" s="165"/>
      <c r="F11" s="165"/>
      <c r="G11" s="166"/>
      <c r="H11" s="164" t="s">
        <v>344</v>
      </c>
      <c r="I11" s="165"/>
      <c r="J11" s="165"/>
      <c r="K11" s="165"/>
      <c r="L11" s="165"/>
      <c r="M11" s="165"/>
      <c r="N11" s="166"/>
    </row>
    <row r="12" ht="18.95" customHeight="1" spans="1:14">
      <c r="A12" s="5" t="s">
        <v>308</v>
      </c>
      <c r="B12" s="6" t="s">
        <v>82</v>
      </c>
      <c r="C12" s="6" t="s">
        <v>83</v>
      </c>
      <c r="D12" s="6" t="s">
        <v>84</v>
      </c>
      <c r="E12" s="6"/>
      <c r="F12" s="6"/>
      <c r="G12" s="6" t="s">
        <v>85</v>
      </c>
      <c r="H12" s="6" t="s">
        <v>86</v>
      </c>
      <c r="I12" s="6" t="s">
        <v>69</v>
      </c>
      <c r="J12" s="6"/>
      <c r="K12" s="6" t="s">
        <v>70</v>
      </c>
      <c r="L12" s="6"/>
      <c r="M12" s="6" t="s">
        <v>87</v>
      </c>
      <c r="N12" s="6"/>
    </row>
    <row r="13" ht="23.25" customHeight="1" spans="1:14">
      <c r="A13" s="5"/>
      <c r="B13" s="66" t="s">
        <v>309</v>
      </c>
      <c r="C13" s="66" t="s">
        <v>310</v>
      </c>
      <c r="D13" s="82" t="s">
        <v>311</v>
      </c>
      <c r="E13" s="82"/>
      <c r="F13" s="82"/>
      <c r="G13" s="177">
        <v>1</v>
      </c>
      <c r="H13" s="177">
        <v>1</v>
      </c>
      <c r="I13" s="6">
        <v>10</v>
      </c>
      <c r="J13" s="6"/>
      <c r="K13" s="6">
        <v>10</v>
      </c>
      <c r="L13" s="6"/>
      <c r="M13" s="6"/>
      <c r="N13" s="6"/>
    </row>
    <row r="14" ht="23.25" customHeight="1" spans="1:14">
      <c r="A14" s="5"/>
      <c r="B14" s="70"/>
      <c r="C14" s="72"/>
      <c r="D14" s="82" t="s">
        <v>313</v>
      </c>
      <c r="E14" s="82"/>
      <c r="F14" s="82"/>
      <c r="G14" s="178">
        <v>5181</v>
      </c>
      <c r="H14" s="178">
        <v>5181</v>
      </c>
      <c r="I14" s="6">
        <v>20</v>
      </c>
      <c r="J14" s="6"/>
      <c r="K14" s="6">
        <v>20</v>
      </c>
      <c r="L14" s="6"/>
      <c r="M14" s="6"/>
      <c r="N14" s="6"/>
    </row>
    <row r="15" ht="23.25" customHeight="1" spans="1:14">
      <c r="A15" s="5"/>
      <c r="B15" s="70"/>
      <c r="C15" s="6" t="s">
        <v>315</v>
      </c>
      <c r="D15" s="7" t="s">
        <v>316</v>
      </c>
      <c r="E15" s="7"/>
      <c r="F15" s="7"/>
      <c r="G15" s="84">
        <v>1</v>
      </c>
      <c r="H15" s="84">
        <v>1</v>
      </c>
      <c r="I15" s="6">
        <v>10</v>
      </c>
      <c r="J15" s="6"/>
      <c r="K15" s="6">
        <v>10</v>
      </c>
      <c r="L15" s="6"/>
      <c r="M15" s="6"/>
      <c r="N15" s="6"/>
    </row>
    <row r="16" ht="23.25" customHeight="1" spans="1:14">
      <c r="A16" s="5"/>
      <c r="B16" s="70"/>
      <c r="C16" s="66" t="s">
        <v>317</v>
      </c>
      <c r="D16" s="7" t="s">
        <v>318</v>
      </c>
      <c r="E16" s="7"/>
      <c r="F16" s="7"/>
      <c r="G16" s="84" t="s">
        <v>117</v>
      </c>
      <c r="H16" s="84" t="s">
        <v>117</v>
      </c>
      <c r="I16" s="6">
        <v>10</v>
      </c>
      <c r="J16" s="6"/>
      <c r="K16" s="6">
        <v>10</v>
      </c>
      <c r="L16" s="6"/>
      <c r="M16" s="6"/>
      <c r="N16" s="6"/>
    </row>
    <row r="17" ht="23.25" customHeight="1" spans="1:14">
      <c r="A17" s="5"/>
      <c r="B17" s="72"/>
      <c r="C17" s="6" t="s">
        <v>319</v>
      </c>
      <c r="D17" s="7" t="s">
        <v>320</v>
      </c>
      <c r="E17" s="7"/>
      <c r="F17" s="7"/>
      <c r="G17" s="84" t="s">
        <v>120</v>
      </c>
      <c r="H17" s="84" t="s">
        <v>120</v>
      </c>
      <c r="I17" s="6">
        <v>10</v>
      </c>
      <c r="J17" s="6"/>
      <c r="K17" s="6">
        <v>10</v>
      </c>
      <c r="L17" s="6"/>
      <c r="M17" s="6"/>
      <c r="N17" s="6"/>
    </row>
    <row r="18" ht="26.45" customHeight="1" spans="1:14">
      <c r="A18" s="5"/>
      <c r="B18" s="6" t="s">
        <v>321</v>
      </c>
      <c r="C18" s="6" t="s">
        <v>122</v>
      </c>
      <c r="D18" s="7" t="s">
        <v>322</v>
      </c>
      <c r="E18" s="7"/>
      <c r="F18" s="7"/>
      <c r="G18" s="6" t="s">
        <v>120</v>
      </c>
      <c r="H18" s="6" t="s">
        <v>120</v>
      </c>
      <c r="I18" s="6">
        <v>5</v>
      </c>
      <c r="J18" s="6"/>
      <c r="K18" s="6">
        <v>5</v>
      </c>
      <c r="L18" s="6"/>
      <c r="M18" s="6"/>
      <c r="N18" s="6"/>
    </row>
    <row r="19" ht="26.45" customHeight="1" spans="1:14">
      <c r="A19" s="5"/>
      <c r="B19" s="6"/>
      <c r="C19" s="66" t="s">
        <v>124</v>
      </c>
      <c r="D19" s="67" t="s">
        <v>323</v>
      </c>
      <c r="E19" s="68"/>
      <c r="F19" s="69"/>
      <c r="G19" s="8">
        <v>1</v>
      </c>
      <c r="H19" s="8">
        <v>1</v>
      </c>
      <c r="I19" s="6">
        <v>4</v>
      </c>
      <c r="J19" s="6"/>
      <c r="K19" s="6">
        <v>4</v>
      </c>
      <c r="L19" s="6"/>
      <c r="M19" s="6"/>
      <c r="N19" s="6"/>
    </row>
    <row r="20" ht="26.45" customHeight="1" spans="1:14">
      <c r="A20" s="5"/>
      <c r="B20" s="6"/>
      <c r="C20" s="70"/>
      <c r="D20" s="67" t="s">
        <v>324</v>
      </c>
      <c r="E20" s="68"/>
      <c r="F20" s="69"/>
      <c r="G20" s="8">
        <v>1</v>
      </c>
      <c r="H20" s="8">
        <v>1</v>
      </c>
      <c r="I20" s="74">
        <v>4</v>
      </c>
      <c r="J20" s="75"/>
      <c r="K20" s="74">
        <v>4</v>
      </c>
      <c r="L20" s="75"/>
      <c r="M20" s="74"/>
      <c r="N20" s="75"/>
    </row>
    <row r="21" ht="26.45" customHeight="1" spans="1:14">
      <c r="A21" s="5"/>
      <c r="B21" s="6"/>
      <c r="C21" s="72"/>
      <c r="D21" s="7" t="s">
        <v>325</v>
      </c>
      <c r="E21" s="7"/>
      <c r="F21" s="7"/>
      <c r="G21" s="180" t="s">
        <v>120</v>
      </c>
      <c r="H21" s="180" t="s">
        <v>120</v>
      </c>
      <c r="I21" s="6">
        <v>4</v>
      </c>
      <c r="J21" s="6"/>
      <c r="K21" s="6">
        <v>4</v>
      </c>
      <c r="L21" s="6"/>
      <c r="M21" s="6"/>
      <c r="N21" s="6"/>
    </row>
    <row r="22" ht="28.5" customHeight="1" spans="1:14">
      <c r="A22" s="5"/>
      <c r="B22" s="6"/>
      <c r="C22" s="6" t="s">
        <v>126</v>
      </c>
      <c r="D22" s="7" t="s">
        <v>326</v>
      </c>
      <c r="E22" s="7"/>
      <c r="F22" s="7"/>
      <c r="G22" s="180" t="s">
        <v>125</v>
      </c>
      <c r="H22" s="180" t="s">
        <v>125</v>
      </c>
      <c r="I22" s="6">
        <v>4</v>
      </c>
      <c r="J22" s="6"/>
      <c r="K22" s="6">
        <v>4</v>
      </c>
      <c r="L22" s="6"/>
      <c r="M22" s="6"/>
      <c r="N22" s="6"/>
    </row>
    <row r="23" ht="28.5" customHeight="1" spans="1:14">
      <c r="A23" s="5"/>
      <c r="B23" s="6"/>
      <c r="C23" s="66" t="s">
        <v>327</v>
      </c>
      <c r="D23" s="7" t="s">
        <v>328</v>
      </c>
      <c r="E23" s="7"/>
      <c r="F23" s="7"/>
      <c r="G23" s="180" t="s">
        <v>329</v>
      </c>
      <c r="H23" s="180" t="s">
        <v>329</v>
      </c>
      <c r="I23" s="6">
        <v>3</v>
      </c>
      <c r="J23" s="6"/>
      <c r="K23" s="6">
        <v>3</v>
      </c>
      <c r="L23" s="6"/>
      <c r="M23" s="6"/>
      <c r="N23" s="6"/>
    </row>
    <row r="24" ht="28.5" customHeight="1" spans="1:14">
      <c r="A24" s="5"/>
      <c r="B24" s="6"/>
      <c r="C24" s="70"/>
      <c r="D24" s="7" t="s">
        <v>330</v>
      </c>
      <c r="E24" s="7"/>
      <c r="F24" s="7"/>
      <c r="G24" s="180" t="s">
        <v>120</v>
      </c>
      <c r="H24" s="180" t="s">
        <v>120</v>
      </c>
      <c r="I24" s="6">
        <v>3</v>
      </c>
      <c r="J24" s="6"/>
      <c r="K24" s="6">
        <v>3</v>
      </c>
      <c r="L24" s="6"/>
      <c r="M24" s="6"/>
      <c r="N24" s="6"/>
    </row>
    <row r="25" ht="28.5" customHeight="1" spans="1:14">
      <c r="A25" s="5"/>
      <c r="B25" s="6"/>
      <c r="C25" s="72"/>
      <c r="D25" s="7" t="s">
        <v>331</v>
      </c>
      <c r="E25" s="7"/>
      <c r="F25" s="7"/>
      <c r="G25" s="180" t="s">
        <v>329</v>
      </c>
      <c r="H25" s="180" t="s">
        <v>329</v>
      </c>
      <c r="I25" s="6">
        <v>3</v>
      </c>
      <c r="J25" s="6"/>
      <c r="K25" s="6">
        <v>3</v>
      </c>
      <c r="L25" s="6"/>
      <c r="M25" s="6"/>
      <c r="N25" s="6"/>
    </row>
    <row r="26" ht="37.5" customHeight="1" spans="1:14">
      <c r="A26" s="5"/>
      <c r="B26" s="6" t="s">
        <v>332</v>
      </c>
      <c r="C26" s="6" t="s">
        <v>333</v>
      </c>
      <c r="D26" s="7" t="s">
        <v>334</v>
      </c>
      <c r="E26" s="7"/>
      <c r="F26" s="7"/>
      <c r="G26" s="6" t="s">
        <v>335</v>
      </c>
      <c r="H26" s="181">
        <v>0.95</v>
      </c>
      <c r="I26" s="6">
        <v>10</v>
      </c>
      <c r="J26" s="6"/>
      <c r="K26" s="6">
        <v>10</v>
      </c>
      <c r="L26" s="6"/>
      <c r="M26" s="6"/>
      <c r="N26" s="6"/>
    </row>
    <row r="27" ht="15" customHeight="1" spans="1:14">
      <c r="A27" s="9" t="s">
        <v>336</v>
      </c>
      <c r="B27" s="9"/>
      <c r="C27" s="9"/>
      <c r="D27" s="9"/>
      <c r="E27" s="9"/>
      <c r="F27" s="9"/>
      <c r="G27" s="9"/>
      <c r="H27" s="9"/>
      <c r="I27" s="9">
        <f>SUM(I13:J26)</f>
        <v>100</v>
      </c>
      <c r="J27" s="9"/>
      <c r="K27" s="9">
        <v>100</v>
      </c>
      <c r="L27" s="9"/>
      <c r="M27" s="15"/>
      <c r="N27" s="15"/>
    </row>
    <row r="28" spans="1:14">
      <c r="A28" s="10" t="s">
        <v>337</v>
      </c>
      <c r="B28" s="11" t="s">
        <v>338</v>
      </c>
      <c r="C28" s="12"/>
      <c r="D28" s="12"/>
      <c r="E28" s="12"/>
      <c r="F28" s="12"/>
      <c r="G28" s="12"/>
      <c r="H28" s="12"/>
      <c r="I28" s="12"/>
      <c r="J28" s="12"/>
      <c r="K28" s="12"/>
      <c r="L28" s="12"/>
      <c r="M28" s="12"/>
      <c r="N28" s="16"/>
    </row>
    <row r="29" spans="1:14">
      <c r="A29" s="13" t="s">
        <v>339</v>
      </c>
      <c r="B29" s="13"/>
      <c r="C29" s="13"/>
      <c r="D29" s="13"/>
      <c r="E29" s="13"/>
      <c r="F29" s="13"/>
      <c r="G29" s="13"/>
      <c r="H29" s="13"/>
      <c r="I29" s="13"/>
      <c r="J29" s="13"/>
      <c r="K29" s="13"/>
      <c r="L29" s="13"/>
      <c r="M29" s="13"/>
      <c r="N29" s="13"/>
    </row>
    <row r="30" ht="51.95" customHeight="1" spans="1:14">
      <c r="A30" s="13" t="s">
        <v>340</v>
      </c>
      <c r="B30" s="13"/>
      <c r="C30" s="13"/>
      <c r="D30" s="13"/>
      <c r="E30" s="13"/>
      <c r="F30" s="13"/>
      <c r="G30" s="13"/>
      <c r="H30" s="13"/>
      <c r="I30" s="13"/>
      <c r="J30" s="13"/>
      <c r="K30" s="13"/>
      <c r="L30" s="13"/>
      <c r="M30" s="13"/>
      <c r="N30" s="13"/>
    </row>
    <row r="31" ht="41.1" customHeight="1" spans="1:14">
      <c r="A31" s="13" t="s">
        <v>341</v>
      </c>
      <c r="B31" s="13"/>
      <c r="C31" s="13"/>
      <c r="D31" s="13"/>
      <c r="E31" s="13"/>
      <c r="F31" s="13"/>
      <c r="G31" s="13"/>
      <c r="H31" s="13"/>
      <c r="I31" s="13"/>
      <c r="J31" s="13"/>
      <c r="K31" s="13"/>
      <c r="L31" s="13"/>
      <c r="M31" s="13"/>
      <c r="N31" s="13"/>
    </row>
    <row r="32" customFormat="1" ht="15.95" customHeight="1"/>
  </sheetData>
  <mergeCells count="114">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A27:H27"/>
    <mergeCell ref="I27:J27"/>
    <mergeCell ref="K27:L27"/>
    <mergeCell ref="M27:N27"/>
    <mergeCell ref="B28:N28"/>
    <mergeCell ref="A29:N29"/>
    <mergeCell ref="A30:N30"/>
    <mergeCell ref="A31:N31"/>
    <mergeCell ref="A10:A11"/>
    <mergeCell ref="A12:A26"/>
    <mergeCell ref="B13:B17"/>
    <mergeCell ref="B18:B25"/>
    <mergeCell ref="C13:C14"/>
    <mergeCell ref="C19:C21"/>
    <mergeCell ref="C23:C25"/>
    <mergeCell ref="E4:E5"/>
    <mergeCell ref="N4:N5"/>
    <mergeCell ref="A4:B9"/>
    <mergeCell ref="C4:D5"/>
    <mergeCell ref="F4:G5"/>
    <mergeCell ref="H4:I5"/>
    <mergeCell ref="J4:K5"/>
    <mergeCell ref="L4:M5"/>
  </mergeCells>
  <pageMargins left="0.751388888888889" right="0.751388888888889" top="1" bottom="1" header="0.5" footer="0.5"/>
  <pageSetup paperSize="9" scale="83" orientation="portrait"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0"/>
  <sheetViews>
    <sheetView topLeftCell="A4" workbookViewId="0">
      <selection activeCell="B11" sqref="B11:G11"/>
    </sheetView>
  </sheetViews>
  <sheetFormatPr defaultColWidth="9" defaultRowHeight="13.5"/>
  <cols>
    <col min="1" max="1" width="5.25" customWidth="1"/>
    <col min="3" max="3" width="7.25" customWidth="1"/>
    <col min="5" max="5" width="12.375" customWidth="1"/>
    <col min="6" max="6" width="5.125" customWidth="1"/>
    <col min="7" max="7" width="10.875" customWidth="1"/>
    <col min="8" max="8" width="10.125" customWidth="1"/>
    <col min="9" max="9" width="6.875" customWidth="1"/>
    <col min="10" max="10" width="0.875" customWidth="1"/>
    <col min="11" max="11" width="8" customWidth="1"/>
    <col min="12" max="12" width="1" customWidth="1"/>
    <col min="13" max="13" width="6.875" customWidth="1"/>
    <col min="14" max="14" width="12.875" customWidth="1"/>
  </cols>
  <sheetData>
    <row r="1" ht="42" customHeight="1" spans="1:14">
      <c r="A1" s="1" t="s">
        <v>345</v>
      </c>
      <c r="B1" s="1"/>
      <c r="C1" s="1"/>
      <c r="D1" s="1"/>
      <c r="E1" s="1"/>
      <c r="F1" s="1"/>
      <c r="G1" s="1"/>
      <c r="H1" s="1"/>
      <c r="I1" s="1"/>
      <c r="J1" s="1"/>
      <c r="K1" s="1"/>
      <c r="L1" s="1"/>
      <c r="M1" s="1"/>
      <c r="N1" s="1"/>
    </row>
    <row r="2" ht="18" customHeight="1" spans="1:14">
      <c r="A2" s="2" t="s">
        <v>181</v>
      </c>
      <c r="B2" s="2"/>
      <c r="C2" s="291" t="s">
        <v>197</v>
      </c>
      <c r="D2" s="291"/>
      <c r="E2" s="291"/>
      <c r="F2" s="291"/>
      <c r="G2" s="291"/>
      <c r="H2" s="291"/>
      <c r="I2" s="291"/>
      <c r="J2" s="291"/>
      <c r="K2" s="291"/>
      <c r="L2" s="291"/>
      <c r="M2" s="291"/>
      <c r="N2" s="291"/>
    </row>
    <row r="3" ht="18.75" customHeight="1" spans="1:14">
      <c r="A3" s="2" t="s">
        <v>182</v>
      </c>
      <c r="B3" s="2"/>
      <c r="C3" s="292" t="s">
        <v>194</v>
      </c>
      <c r="D3" s="292"/>
      <c r="E3" s="292"/>
      <c r="F3" s="292"/>
      <c r="G3" s="292"/>
      <c r="H3" s="2" t="s">
        <v>295</v>
      </c>
      <c r="I3" s="2"/>
      <c r="J3" s="2" t="s">
        <v>63</v>
      </c>
      <c r="K3" s="2"/>
      <c r="L3" s="2"/>
      <c r="M3" s="2"/>
      <c r="N3" s="2"/>
    </row>
    <row r="4" ht="15" customHeight="1" spans="1:14">
      <c r="A4" s="2" t="s">
        <v>183</v>
      </c>
      <c r="B4" s="2"/>
      <c r="C4" s="2"/>
      <c r="D4" s="2"/>
      <c r="E4" s="2" t="s">
        <v>65</v>
      </c>
      <c r="F4" s="2" t="s">
        <v>296</v>
      </c>
      <c r="G4" s="2"/>
      <c r="H4" s="2" t="s">
        <v>297</v>
      </c>
      <c r="I4" s="2"/>
      <c r="J4" s="2" t="s">
        <v>69</v>
      </c>
      <c r="K4" s="2"/>
      <c r="L4" s="2" t="s">
        <v>298</v>
      </c>
      <c r="M4" s="2"/>
      <c r="N4" s="2" t="s">
        <v>70</v>
      </c>
    </row>
    <row r="5" ht="15" customHeight="1" spans="1:14">
      <c r="A5" s="2"/>
      <c r="B5" s="2"/>
      <c r="C5" s="2"/>
      <c r="D5" s="2"/>
      <c r="E5" s="2"/>
      <c r="F5" s="2"/>
      <c r="G5" s="2"/>
      <c r="H5" s="2"/>
      <c r="I5" s="2"/>
      <c r="J5" s="2"/>
      <c r="K5" s="2"/>
      <c r="L5" s="2"/>
      <c r="M5" s="2"/>
      <c r="N5" s="2"/>
    </row>
    <row r="6" ht="15" customHeight="1" spans="1:14">
      <c r="A6" s="2"/>
      <c r="B6" s="2"/>
      <c r="C6" s="3" t="s">
        <v>299</v>
      </c>
      <c r="D6" s="3"/>
      <c r="E6" s="2">
        <v>6125</v>
      </c>
      <c r="F6" s="132">
        <v>6125</v>
      </c>
      <c r="G6" s="133"/>
      <c r="H6" s="132">
        <v>6124.23</v>
      </c>
      <c r="I6" s="133"/>
      <c r="J6" s="2">
        <v>10</v>
      </c>
      <c r="K6" s="2"/>
      <c r="L6" s="19">
        <f>H6/F6</f>
        <v>0.999874285714286</v>
      </c>
      <c r="M6" s="19"/>
      <c r="N6" s="342">
        <f>L6*J6</f>
        <v>9.99874285714286</v>
      </c>
    </row>
    <row r="7" ht="15" customHeight="1" spans="1:14">
      <c r="A7" s="2"/>
      <c r="B7" s="2"/>
      <c r="C7" s="2" t="s">
        <v>300</v>
      </c>
      <c r="D7" s="2"/>
      <c r="E7" s="2">
        <v>6125</v>
      </c>
      <c r="F7" s="132">
        <v>6125</v>
      </c>
      <c r="G7" s="133"/>
      <c r="H7" s="2">
        <v>6124.23</v>
      </c>
      <c r="I7" s="2"/>
      <c r="J7" s="2">
        <v>10</v>
      </c>
      <c r="K7" s="2"/>
      <c r="L7" s="19">
        <f>H7/F7</f>
        <v>0.999874285714286</v>
      </c>
      <c r="M7" s="19"/>
      <c r="N7" s="342">
        <f>L7*J7</f>
        <v>9.99874285714286</v>
      </c>
    </row>
    <row r="8" ht="15" customHeight="1" spans="1:14">
      <c r="A8" s="2"/>
      <c r="B8" s="2"/>
      <c r="C8" s="2" t="s">
        <v>301</v>
      </c>
      <c r="D8" s="2"/>
      <c r="E8" s="2"/>
      <c r="F8" s="2"/>
      <c r="G8" s="2"/>
      <c r="H8" s="2"/>
      <c r="I8" s="2"/>
      <c r="J8" s="2"/>
      <c r="K8" s="2"/>
      <c r="L8" s="14"/>
      <c r="M8" s="2"/>
      <c r="N8" s="2"/>
    </row>
    <row r="9" ht="15" customHeight="1" spans="1:14">
      <c r="A9" s="2"/>
      <c r="B9" s="2"/>
      <c r="C9" s="2" t="s">
        <v>302</v>
      </c>
      <c r="D9" s="2"/>
      <c r="E9" s="2"/>
      <c r="F9" s="2"/>
      <c r="G9" s="2"/>
      <c r="H9" s="2"/>
      <c r="I9" s="2"/>
      <c r="J9" s="2" t="s">
        <v>303</v>
      </c>
      <c r="K9" s="2"/>
      <c r="L9" s="2"/>
      <c r="M9" s="2"/>
      <c r="N9" s="2" t="s">
        <v>303</v>
      </c>
    </row>
    <row r="10" ht="15" customHeight="1" spans="1:14">
      <c r="A10" s="2" t="s">
        <v>304</v>
      </c>
      <c r="B10" s="2" t="s">
        <v>75</v>
      </c>
      <c r="C10" s="2"/>
      <c r="D10" s="2"/>
      <c r="E10" s="2"/>
      <c r="F10" s="2"/>
      <c r="G10" s="2"/>
      <c r="H10" s="2" t="s">
        <v>305</v>
      </c>
      <c r="I10" s="2"/>
      <c r="J10" s="2"/>
      <c r="K10" s="2"/>
      <c r="L10" s="2"/>
      <c r="M10" s="2"/>
      <c r="N10" s="2"/>
    </row>
    <row r="11" ht="122.25" customHeight="1" spans="1:14">
      <c r="A11" s="2"/>
      <c r="B11" s="164" t="s">
        <v>346</v>
      </c>
      <c r="C11" s="165"/>
      <c r="D11" s="165"/>
      <c r="E11" s="165"/>
      <c r="F11" s="165"/>
      <c r="G11" s="166"/>
      <c r="H11" s="164" t="s">
        <v>347</v>
      </c>
      <c r="I11" s="165"/>
      <c r="J11" s="165"/>
      <c r="K11" s="165"/>
      <c r="L11" s="165"/>
      <c r="M11" s="165"/>
      <c r="N11" s="166"/>
    </row>
    <row r="12" ht="18.95" customHeight="1" spans="1:14">
      <c r="A12" s="5" t="s">
        <v>308</v>
      </c>
      <c r="B12" s="6" t="s">
        <v>82</v>
      </c>
      <c r="C12" s="6" t="s">
        <v>83</v>
      </c>
      <c r="D12" s="6" t="s">
        <v>84</v>
      </c>
      <c r="E12" s="6"/>
      <c r="F12" s="6"/>
      <c r="G12" s="6" t="s">
        <v>85</v>
      </c>
      <c r="H12" s="6" t="s">
        <v>86</v>
      </c>
      <c r="I12" s="6" t="s">
        <v>69</v>
      </c>
      <c r="J12" s="6"/>
      <c r="K12" s="6" t="s">
        <v>70</v>
      </c>
      <c r="L12" s="6"/>
      <c r="M12" s="6" t="s">
        <v>87</v>
      </c>
      <c r="N12" s="6"/>
    </row>
    <row r="13" ht="33" customHeight="1" spans="1:14">
      <c r="A13" s="5"/>
      <c r="B13" s="66" t="s">
        <v>309</v>
      </c>
      <c r="C13" s="66" t="s">
        <v>310</v>
      </c>
      <c r="D13" s="82" t="s">
        <v>311</v>
      </c>
      <c r="E13" s="82"/>
      <c r="F13" s="82"/>
      <c r="G13" s="177">
        <v>1</v>
      </c>
      <c r="H13" s="293">
        <v>0.9999</v>
      </c>
      <c r="I13" s="6">
        <v>10</v>
      </c>
      <c r="J13" s="6"/>
      <c r="K13" s="6">
        <v>9.99</v>
      </c>
      <c r="L13" s="6"/>
      <c r="M13" s="174" t="s">
        <v>348</v>
      </c>
      <c r="N13" s="174"/>
    </row>
    <row r="14" ht="23.25" customHeight="1" spans="1:14">
      <c r="A14" s="5"/>
      <c r="B14" s="70"/>
      <c r="C14" s="72"/>
      <c r="D14" s="82" t="s">
        <v>349</v>
      </c>
      <c r="E14" s="82"/>
      <c r="F14" s="82"/>
      <c r="G14" s="178">
        <v>612.54</v>
      </c>
      <c r="H14" s="178">
        <v>612.54</v>
      </c>
      <c r="I14" s="6">
        <v>20</v>
      </c>
      <c r="J14" s="6"/>
      <c r="K14" s="6">
        <v>20</v>
      </c>
      <c r="L14" s="6"/>
      <c r="M14" s="6"/>
      <c r="N14" s="6"/>
    </row>
    <row r="15" ht="23.25" customHeight="1" spans="1:14">
      <c r="A15" s="5"/>
      <c r="B15" s="70"/>
      <c r="C15" s="6" t="s">
        <v>315</v>
      </c>
      <c r="D15" s="7" t="s">
        <v>316</v>
      </c>
      <c r="E15" s="7"/>
      <c r="F15" s="7"/>
      <c r="G15" s="84">
        <v>1</v>
      </c>
      <c r="H15" s="84">
        <v>1</v>
      </c>
      <c r="I15" s="6">
        <v>10</v>
      </c>
      <c r="J15" s="6"/>
      <c r="K15" s="6">
        <v>10</v>
      </c>
      <c r="L15" s="6"/>
      <c r="M15" s="6"/>
      <c r="N15" s="6"/>
    </row>
    <row r="16" ht="23.25" customHeight="1" spans="1:14">
      <c r="A16" s="5"/>
      <c r="B16" s="70"/>
      <c r="C16" s="66" t="s">
        <v>317</v>
      </c>
      <c r="D16" s="7" t="s">
        <v>318</v>
      </c>
      <c r="E16" s="7"/>
      <c r="F16" s="7"/>
      <c r="G16" s="84" t="s">
        <v>117</v>
      </c>
      <c r="H16" s="84" t="s">
        <v>117</v>
      </c>
      <c r="I16" s="6">
        <v>10</v>
      </c>
      <c r="J16" s="6"/>
      <c r="K16" s="6">
        <v>10</v>
      </c>
      <c r="L16" s="6"/>
      <c r="M16" s="6"/>
      <c r="N16" s="6"/>
    </row>
    <row r="17" ht="23.25" customHeight="1" spans="1:14">
      <c r="A17" s="5"/>
      <c r="B17" s="72"/>
      <c r="C17" s="6" t="s">
        <v>319</v>
      </c>
      <c r="D17" s="7" t="s">
        <v>320</v>
      </c>
      <c r="E17" s="7"/>
      <c r="F17" s="7"/>
      <c r="G17" s="84" t="s">
        <v>120</v>
      </c>
      <c r="H17" s="84" t="s">
        <v>120</v>
      </c>
      <c r="I17" s="6">
        <v>10</v>
      </c>
      <c r="J17" s="6"/>
      <c r="K17" s="6">
        <v>10</v>
      </c>
      <c r="L17" s="6"/>
      <c r="M17" s="6"/>
      <c r="N17" s="6"/>
    </row>
    <row r="18" ht="26.45" customHeight="1" spans="1:14">
      <c r="A18" s="5"/>
      <c r="B18" s="6" t="s">
        <v>321</v>
      </c>
      <c r="C18" s="6" t="s">
        <v>122</v>
      </c>
      <c r="D18" s="7" t="s">
        <v>322</v>
      </c>
      <c r="E18" s="7"/>
      <c r="F18" s="7"/>
      <c r="G18" s="6" t="s">
        <v>120</v>
      </c>
      <c r="H18" s="6" t="s">
        <v>120</v>
      </c>
      <c r="I18" s="6">
        <v>5</v>
      </c>
      <c r="J18" s="6"/>
      <c r="K18" s="6">
        <v>5</v>
      </c>
      <c r="L18" s="6"/>
      <c r="M18" s="6"/>
      <c r="N18" s="6"/>
    </row>
    <row r="19" ht="26.45" customHeight="1" spans="1:14">
      <c r="A19" s="5"/>
      <c r="B19" s="6"/>
      <c r="C19" s="66" t="s">
        <v>124</v>
      </c>
      <c r="D19" s="7" t="s">
        <v>325</v>
      </c>
      <c r="E19" s="7"/>
      <c r="F19" s="7"/>
      <c r="G19" s="180" t="s">
        <v>120</v>
      </c>
      <c r="H19" s="180" t="s">
        <v>120</v>
      </c>
      <c r="I19" s="6">
        <v>12</v>
      </c>
      <c r="J19" s="6"/>
      <c r="K19" s="6">
        <v>12</v>
      </c>
      <c r="L19" s="6"/>
      <c r="M19" s="6"/>
      <c r="N19" s="6"/>
    </row>
    <row r="20" ht="28.5" customHeight="1" spans="1:14">
      <c r="A20" s="5"/>
      <c r="B20" s="6"/>
      <c r="C20" s="6" t="s">
        <v>126</v>
      </c>
      <c r="D20" s="7" t="s">
        <v>326</v>
      </c>
      <c r="E20" s="7"/>
      <c r="F20" s="7"/>
      <c r="G20" s="180" t="s">
        <v>125</v>
      </c>
      <c r="H20" s="180" t="s">
        <v>125</v>
      </c>
      <c r="I20" s="6">
        <v>4</v>
      </c>
      <c r="J20" s="6"/>
      <c r="K20" s="6">
        <v>4</v>
      </c>
      <c r="L20" s="6"/>
      <c r="M20" s="6"/>
      <c r="N20" s="6"/>
    </row>
    <row r="21" ht="28.5" customHeight="1" spans="1:14">
      <c r="A21" s="5"/>
      <c r="B21" s="6"/>
      <c r="C21" s="66" t="s">
        <v>327</v>
      </c>
      <c r="D21" s="7" t="s">
        <v>328</v>
      </c>
      <c r="E21" s="7"/>
      <c r="F21" s="7"/>
      <c r="G21" s="180" t="s">
        <v>329</v>
      </c>
      <c r="H21" s="180" t="s">
        <v>329</v>
      </c>
      <c r="I21" s="6">
        <v>3</v>
      </c>
      <c r="J21" s="6"/>
      <c r="K21" s="6">
        <v>3</v>
      </c>
      <c r="L21" s="6"/>
      <c r="M21" s="6"/>
      <c r="N21" s="6"/>
    </row>
    <row r="22" ht="28.5" customHeight="1" spans="1:14">
      <c r="A22" s="5"/>
      <c r="B22" s="6"/>
      <c r="C22" s="70"/>
      <c r="D22" s="7" t="s">
        <v>330</v>
      </c>
      <c r="E22" s="7"/>
      <c r="F22" s="7"/>
      <c r="G22" s="180" t="s">
        <v>120</v>
      </c>
      <c r="H22" s="180" t="s">
        <v>120</v>
      </c>
      <c r="I22" s="6">
        <v>3</v>
      </c>
      <c r="J22" s="6"/>
      <c r="K22" s="6">
        <v>3</v>
      </c>
      <c r="L22" s="6"/>
      <c r="M22" s="6"/>
      <c r="N22" s="6"/>
    </row>
    <row r="23" ht="28.5" customHeight="1" spans="1:14">
      <c r="A23" s="5"/>
      <c r="B23" s="6"/>
      <c r="C23" s="72"/>
      <c r="D23" s="7" t="s">
        <v>331</v>
      </c>
      <c r="E23" s="7"/>
      <c r="F23" s="7"/>
      <c r="G23" s="180" t="s">
        <v>329</v>
      </c>
      <c r="H23" s="180" t="s">
        <v>329</v>
      </c>
      <c r="I23" s="6">
        <v>3</v>
      </c>
      <c r="J23" s="6"/>
      <c r="K23" s="6">
        <v>3</v>
      </c>
      <c r="L23" s="6"/>
      <c r="M23" s="6"/>
      <c r="N23" s="6"/>
    </row>
    <row r="24" ht="37.5" customHeight="1" spans="1:14">
      <c r="A24" s="5"/>
      <c r="B24" s="6" t="s">
        <v>332</v>
      </c>
      <c r="C24" s="6" t="s">
        <v>333</v>
      </c>
      <c r="D24" s="7" t="s">
        <v>334</v>
      </c>
      <c r="E24" s="7"/>
      <c r="F24" s="7"/>
      <c r="G24" s="6" t="s">
        <v>335</v>
      </c>
      <c r="H24" s="181">
        <v>0.95</v>
      </c>
      <c r="I24" s="6">
        <v>10</v>
      </c>
      <c r="J24" s="6"/>
      <c r="K24" s="6">
        <v>10</v>
      </c>
      <c r="L24" s="6"/>
      <c r="M24" s="6"/>
      <c r="N24" s="6"/>
    </row>
    <row r="25" ht="15" customHeight="1" spans="1:14">
      <c r="A25" s="9" t="s">
        <v>336</v>
      </c>
      <c r="B25" s="9"/>
      <c r="C25" s="9"/>
      <c r="D25" s="9"/>
      <c r="E25" s="9"/>
      <c r="F25" s="9"/>
      <c r="G25" s="9"/>
      <c r="H25" s="9"/>
      <c r="I25" s="9">
        <f>SUM(I13:J24)</f>
        <v>100</v>
      </c>
      <c r="J25" s="9"/>
      <c r="K25" s="9">
        <f>SUM(K13:K24)</f>
        <v>99.99</v>
      </c>
      <c r="L25" s="9"/>
      <c r="M25" s="15"/>
      <c r="N25" s="15"/>
    </row>
    <row r="26" spans="1:14">
      <c r="A26" s="10" t="s">
        <v>337</v>
      </c>
      <c r="B26" s="11" t="s">
        <v>338</v>
      </c>
      <c r="C26" s="12"/>
      <c r="D26" s="12"/>
      <c r="E26" s="12"/>
      <c r="F26" s="12"/>
      <c r="G26" s="12"/>
      <c r="H26" s="12"/>
      <c r="I26" s="12"/>
      <c r="J26" s="12"/>
      <c r="K26" s="12"/>
      <c r="L26" s="12"/>
      <c r="M26" s="12"/>
      <c r="N26" s="16"/>
    </row>
    <row r="27" spans="1:14">
      <c r="A27" s="13" t="s">
        <v>339</v>
      </c>
      <c r="B27" s="13"/>
      <c r="C27" s="13"/>
      <c r="D27" s="13"/>
      <c r="E27" s="13"/>
      <c r="F27" s="13"/>
      <c r="G27" s="13"/>
      <c r="H27" s="13"/>
      <c r="I27" s="13"/>
      <c r="J27" s="13"/>
      <c r="K27" s="13"/>
      <c r="L27" s="13"/>
      <c r="M27" s="13"/>
      <c r="N27" s="13"/>
    </row>
    <row r="28" ht="51.95" customHeight="1" spans="1:14">
      <c r="A28" s="13" t="s">
        <v>340</v>
      </c>
      <c r="B28" s="13"/>
      <c r="C28" s="13"/>
      <c r="D28" s="13"/>
      <c r="E28" s="13"/>
      <c r="F28" s="13"/>
      <c r="G28" s="13"/>
      <c r="H28" s="13"/>
      <c r="I28" s="13"/>
      <c r="J28" s="13"/>
      <c r="K28" s="13"/>
      <c r="L28" s="13"/>
      <c r="M28" s="13"/>
      <c r="N28" s="13"/>
    </row>
    <row r="29" ht="41.1" customHeight="1" spans="1:14">
      <c r="A29" s="13" t="s">
        <v>341</v>
      </c>
      <c r="B29" s="13"/>
      <c r="C29" s="13"/>
      <c r="D29" s="13"/>
      <c r="E29" s="13"/>
      <c r="F29" s="13"/>
      <c r="G29" s="13"/>
      <c r="H29" s="13"/>
      <c r="I29" s="13"/>
      <c r="J29" s="13"/>
      <c r="K29" s="13"/>
      <c r="L29" s="13"/>
      <c r="M29" s="13"/>
      <c r="N29" s="13"/>
    </row>
    <row r="30" customFormat="1" ht="15.95" customHeight="1"/>
  </sheetData>
  <mergeCells count="105">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A25:H25"/>
    <mergeCell ref="I25:J25"/>
    <mergeCell ref="K25:L25"/>
    <mergeCell ref="M25:N25"/>
    <mergeCell ref="B26:N26"/>
    <mergeCell ref="A27:N27"/>
    <mergeCell ref="A28:N28"/>
    <mergeCell ref="A29:N29"/>
    <mergeCell ref="A10:A11"/>
    <mergeCell ref="A12:A24"/>
    <mergeCell ref="B13:B17"/>
    <mergeCell ref="B18:B23"/>
    <mergeCell ref="C13:C14"/>
    <mergeCell ref="C21:C23"/>
    <mergeCell ref="E4:E5"/>
    <mergeCell ref="N4:N5"/>
    <mergeCell ref="A4:B9"/>
    <mergeCell ref="C4:D5"/>
    <mergeCell ref="F4:G5"/>
    <mergeCell ref="H4:I5"/>
    <mergeCell ref="J4:K5"/>
    <mergeCell ref="L4:M5"/>
  </mergeCells>
  <pageMargins left="0.75" right="0.75" top="1" bottom="1" header="0.511805555555556" footer="0.511805555555556"/>
  <pageSetup paperSize="9" scale="83"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0"/>
  <sheetViews>
    <sheetView workbookViewId="0">
      <selection activeCell="H11" sqref="H11:N11"/>
    </sheetView>
  </sheetViews>
  <sheetFormatPr defaultColWidth="9" defaultRowHeight="13.5"/>
  <cols>
    <col min="1" max="1" width="5.25" customWidth="1"/>
    <col min="3" max="3" width="7.25" customWidth="1"/>
    <col min="5" max="5" width="12.375" customWidth="1"/>
    <col min="6" max="6" width="5.125" customWidth="1"/>
    <col min="7" max="7" width="10.875" customWidth="1"/>
    <col min="8" max="8" width="10.125" customWidth="1"/>
    <col min="9" max="9" width="6.875" customWidth="1"/>
    <col min="10" max="10" width="0.875" customWidth="1"/>
    <col min="11" max="11" width="8" customWidth="1"/>
    <col min="12" max="12" width="1" customWidth="1"/>
    <col min="13" max="13" width="6.875" customWidth="1"/>
    <col min="14" max="14" width="12.875" customWidth="1"/>
  </cols>
  <sheetData>
    <row r="1" ht="42" customHeight="1" spans="1:14">
      <c r="A1" s="1" t="s">
        <v>350</v>
      </c>
      <c r="B1" s="1"/>
      <c r="C1" s="1"/>
      <c r="D1" s="1"/>
      <c r="E1" s="1"/>
      <c r="F1" s="1"/>
      <c r="G1" s="1"/>
      <c r="H1" s="1"/>
      <c r="I1" s="1"/>
      <c r="J1" s="1"/>
      <c r="K1" s="1"/>
      <c r="L1" s="1"/>
      <c r="M1" s="1"/>
      <c r="N1" s="1"/>
    </row>
    <row r="2" ht="18" customHeight="1" spans="1:14">
      <c r="A2" s="2" t="s">
        <v>181</v>
      </c>
      <c r="B2" s="2"/>
      <c r="C2" s="291" t="s">
        <v>199</v>
      </c>
      <c r="D2" s="291"/>
      <c r="E2" s="291"/>
      <c r="F2" s="291"/>
      <c r="G2" s="291"/>
      <c r="H2" s="291"/>
      <c r="I2" s="291"/>
      <c r="J2" s="291"/>
      <c r="K2" s="291"/>
      <c r="L2" s="291"/>
      <c r="M2" s="291"/>
      <c r="N2" s="291"/>
    </row>
    <row r="3" ht="18.75" customHeight="1" spans="1:14">
      <c r="A3" s="2" t="s">
        <v>182</v>
      </c>
      <c r="B3" s="2"/>
      <c r="C3" s="292" t="s">
        <v>194</v>
      </c>
      <c r="D3" s="292"/>
      <c r="E3" s="292"/>
      <c r="F3" s="292"/>
      <c r="G3" s="292"/>
      <c r="H3" s="2" t="s">
        <v>295</v>
      </c>
      <c r="I3" s="2"/>
      <c r="J3" s="2" t="s">
        <v>63</v>
      </c>
      <c r="K3" s="2"/>
      <c r="L3" s="2"/>
      <c r="M3" s="2"/>
      <c r="N3" s="2"/>
    </row>
    <row r="4" ht="15" customHeight="1" spans="1:14">
      <c r="A4" s="2" t="s">
        <v>183</v>
      </c>
      <c r="B4" s="2"/>
      <c r="C4" s="2"/>
      <c r="D4" s="2"/>
      <c r="E4" s="2" t="s">
        <v>65</v>
      </c>
      <c r="F4" s="2" t="s">
        <v>296</v>
      </c>
      <c r="G4" s="2"/>
      <c r="H4" s="2" t="s">
        <v>297</v>
      </c>
      <c r="I4" s="2"/>
      <c r="J4" s="2" t="s">
        <v>69</v>
      </c>
      <c r="K4" s="2"/>
      <c r="L4" s="2" t="s">
        <v>298</v>
      </c>
      <c r="M4" s="2"/>
      <c r="N4" s="2" t="s">
        <v>70</v>
      </c>
    </row>
    <row r="5" ht="15" customHeight="1" spans="1:14">
      <c r="A5" s="2"/>
      <c r="B5" s="2"/>
      <c r="C5" s="2"/>
      <c r="D5" s="2"/>
      <c r="E5" s="2"/>
      <c r="F5" s="2"/>
      <c r="G5" s="2"/>
      <c r="H5" s="2"/>
      <c r="I5" s="2"/>
      <c r="J5" s="2"/>
      <c r="K5" s="2"/>
      <c r="L5" s="2"/>
      <c r="M5" s="2"/>
      <c r="N5" s="2"/>
    </row>
    <row r="6" ht="15" customHeight="1" spans="1:14">
      <c r="A6" s="2"/>
      <c r="B6" s="2"/>
      <c r="C6" s="3" t="s">
        <v>299</v>
      </c>
      <c r="D6" s="3"/>
      <c r="E6" s="2">
        <f>E7+E8</f>
        <v>3237</v>
      </c>
      <c r="F6" s="132">
        <v>3237</v>
      </c>
      <c r="G6" s="133"/>
      <c r="H6" s="132">
        <v>3237</v>
      </c>
      <c r="I6" s="133"/>
      <c r="J6" s="2">
        <v>10</v>
      </c>
      <c r="K6" s="2"/>
      <c r="L6" s="19">
        <f>H6/F6</f>
        <v>1</v>
      </c>
      <c r="M6" s="19"/>
      <c r="N6" s="342">
        <f>L6*J6</f>
        <v>10</v>
      </c>
    </row>
    <row r="7" ht="15" customHeight="1" spans="1:14">
      <c r="A7" s="2"/>
      <c r="B7" s="2"/>
      <c r="C7" s="2" t="s">
        <v>300</v>
      </c>
      <c r="D7" s="2"/>
      <c r="E7" s="2">
        <v>3222</v>
      </c>
      <c r="F7" s="132">
        <v>3222</v>
      </c>
      <c r="G7" s="133"/>
      <c r="H7" s="2">
        <v>3222</v>
      </c>
      <c r="I7" s="2"/>
      <c r="J7" s="2">
        <v>10</v>
      </c>
      <c r="K7" s="2"/>
      <c r="L7" s="19">
        <f>H7/F7</f>
        <v>1</v>
      </c>
      <c r="M7" s="19"/>
      <c r="N7" s="342">
        <f>L7*J7</f>
        <v>10</v>
      </c>
    </row>
    <row r="8" ht="15" customHeight="1" spans="1:14">
      <c r="A8" s="2"/>
      <c r="B8" s="2"/>
      <c r="C8" s="2" t="s">
        <v>301</v>
      </c>
      <c r="D8" s="2"/>
      <c r="E8" s="2">
        <v>15</v>
      </c>
      <c r="F8" s="2">
        <v>15</v>
      </c>
      <c r="G8" s="2"/>
      <c r="H8" s="2">
        <v>15</v>
      </c>
      <c r="I8" s="2"/>
      <c r="J8" s="2">
        <v>10</v>
      </c>
      <c r="K8" s="2"/>
      <c r="L8" s="19">
        <f>H8/F8</f>
        <v>1</v>
      </c>
      <c r="M8" s="19"/>
      <c r="N8" s="342">
        <f>L8*J8</f>
        <v>10</v>
      </c>
    </row>
    <row r="9" ht="15" customHeight="1" spans="1:14">
      <c r="A9" s="2"/>
      <c r="B9" s="2"/>
      <c r="C9" s="2" t="s">
        <v>302</v>
      </c>
      <c r="D9" s="2"/>
      <c r="E9" s="2"/>
      <c r="F9" s="2"/>
      <c r="G9" s="2"/>
      <c r="H9" s="2"/>
      <c r="I9" s="2"/>
      <c r="J9" s="2" t="s">
        <v>303</v>
      </c>
      <c r="K9" s="2"/>
      <c r="L9" s="2"/>
      <c r="M9" s="2"/>
      <c r="N9" s="2" t="s">
        <v>303</v>
      </c>
    </row>
    <row r="10" ht="15" customHeight="1" spans="1:14">
      <c r="A10" s="2" t="s">
        <v>304</v>
      </c>
      <c r="B10" s="2" t="s">
        <v>75</v>
      </c>
      <c r="C10" s="2"/>
      <c r="D10" s="2"/>
      <c r="E10" s="2"/>
      <c r="F10" s="2"/>
      <c r="G10" s="2"/>
      <c r="H10" s="2" t="s">
        <v>305</v>
      </c>
      <c r="I10" s="2"/>
      <c r="J10" s="2"/>
      <c r="K10" s="2"/>
      <c r="L10" s="2"/>
      <c r="M10" s="2"/>
      <c r="N10" s="2"/>
    </row>
    <row r="11" ht="122.25" customHeight="1" spans="1:14">
      <c r="A11" s="2"/>
      <c r="B11" s="164" t="s">
        <v>351</v>
      </c>
      <c r="C11" s="165"/>
      <c r="D11" s="165"/>
      <c r="E11" s="165"/>
      <c r="F11" s="165"/>
      <c r="G11" s="166"/>
      <c r="H11" s="164" t="s">
        <v>352</v>
      </c>
      <c r="I11" s="165"/>
      <c r="J11" s="165"/>
      <c r="K11" s="165"/>
      <c r="L11" s="165"/>
      <c r="M11" s="165"/>
      <c r="N11" s="166"/>
    </row>
    <row r="12" ht="18.95" customHeight="1" spans="1:14">
      <c r="A12" s="5" t="s">
        <v>308</v>
      </c>
      <c r="B12" s="6" t="s">
        <v>82</v>
      </c>
      <c r="C12" s="6" t="s">
        <v>83</v>
      </c>
      <c r="D12" s="6" t="s">
        <v>84</v>
      </c>
      <c r="E12" s="6"/>
      <c r="F12" s="6"/>
      <c r="G12" s="6" t="s">
        <v>85</v>
      </c>
      <c r="H12" s="6" t="s">
        <v>86</v>
      </c>
      <c r="I12" s="6" t="s">
        <v>69</v>
      </c>
      <c r="J12" s="6"/>
      <c r="K12" s="6" t="s">
        <v>70</v>
      </c>
      <c r="L12" s="6"/>
      <c r="M12" s="6" t="s">
        <v>87</v>
      </c>
      <c r="N12" s="6"/>
    </row>
    <row r="13" ht="33" customHeight="1" spans="1:14">
      <c r="A13" s="5"/>
      <c r="B13" s="66" t="s">
        <v>309</v>
      </c>
      <c r="C13" s="66" t="s">
        <v>310</v>
      </c>
      <c r="D13" s="82" t="s">
        <v>311</v>
      </c>
      <c r="E13" s="82"/>
      <c r="F13" s="82"/>
      <c r="G13" s="177">
        <v>1</v>
      </c>
      <c r="H13" s="293">
        <v>1</v>
      </c>
      <c r="I13" s="6">
        <v>10</v>
      </c>
      <c r="J13" s="6"/>
      <c r="K13" s="6">
        <v>10</v>
      </c>
      <c r="L13" s="6"/>
      <c r="M13" s="174"/>
      <c r="N13" s="174"/>
    </row>
    <row r="14" ht="23.25" customHeight="1" spans="1:14">
      <c r="A14" s="5"/>
      <c r="B14" s="70"/>
      <c r="C14" s="72"/>
      <c r="D14" s="82" t="s">
        <v>353</v>
      </c>
      <c r="E14" s="82"/>
      <c r="F14" s="82"/>
      <c r="G14" s="178">
        <v>322</v>
      </c>
      <c r="H14" s="178">
        <v>322</v>
      </c>
      <c r="I14" s="6">
        <v>20</v>
      </c>
      <c r="J14" s="6"/>
      <c r="K14" s="6">
        <v>20</v>
      </c>
      <c r="L14" s="6"/>
      <c r="M14" s="6"/>
      <c r="N14" s="6"/>
    </row>
    <row r="15" ht="23.25" customHeight="1" spans="1:14">
      <c r="A15" s="5"/>
      <c r="B15" s="70"/>
      <c r="C15" s="6" t="s">
        <v>315</v>
      </c>
      <c r="D15" s="7" t="s">
        <v>316</v>
      </c>
      <c r="E15" s="7"/>
      <c r="F15" s="7"/>
      <c r="G15" s="84">
        <v>1</v>
      </c>
      <c r="H15" s="84">
        <v>1</v>
      </c>
      <c r="I15" s="6">
        <v>10</v>
      </c>
      <c r="J15" s="6"/>
      <c r="K15" s="6">
        <v>10</v>
      </c>
      <c r="L15" s="6"/>
      <c r="M15" s="6"/>
      <c r="N15" s="6"/>
    </row>
    <row r="16" ht="23.25" customHeight="1" spans="1:14">
      <c r="A16" s="5"/>
      <c r="B16" s="70"/>
      <c r="C16" s="66" t="s">
        <v>317</v>
      </c>
      <c r="D16" s="7" t="s">
        <v>318</v>
      </c>
      <c r="E16" s="7"/>
      <c r="F16" s="7"/>
      <c r="G16" s="84" t="s">
        <v>117</v>
      </c>
      <c r="H16" s="84" t="s">
        <v>117</v>
      </c>
      <c r="I16" s="6">
        <v>10</v>
      </c>
      <c r="J16" s="6"/>
      <c r="K16" s="6">
        <v>10</v>
      </c>
      <c r="L16" s="6"/>
      <c r="M16" s="6"/>
      <c r="N16" s="6"/>
    </row>
    <row r="17" ht="23.25" customHeight="1" spans="1:14">
      <c r="A17" s="5"/>
      <c r="B17" s="72"/>
      <c r="C17" s="6" t="s">
        <v>319</v>
      </c>
      <c r="D17" s="7" t="s">
        <v>320</v>
      </c>
      <c r="E17" s="7"/>
      <c r="F17" s="7"/>
      <c r="G17" s="84" t="s">
        <v>120</v>
      </c>
      <c r="H17" s="84" t="s">
        <v>120</v>
      </c>
      <c r="I17" s="6">
        <v>10</v>
      </c>
      <c r="J17" s="6"/>
      <c r="K17" s="6">
        <v>10</v>
      </c>
      <c r="L17" s="6"/>
      <c r="M17" s="6"/>
      <c r="N17" s="6"/>
    </row>
    <row r="18" ht="26.45" customHeight="1" spans="1:14">
      <c r="A18" s="5"/>
      <c r="B18" s="6" t="s">
        <v>321</v>
      </c>
      <c r="C18" s="6" t="s">
        <v>122</v>
      </c>
      <c r="D18" s="7" t="s">
        <v>322</v>
      </c>
      <c r="E18" s="7"/>
      <c r="F18" s="7"/>
      <c r="G18" s="6" t="s">
        <v>120</v>
      </c>
      <c r="H18" s="6" t="s">
        <v>120</v>
      </c>
      <c r="I18" s="6">
        <v>5</v>
      </c>
      <c r="J18" s="6"/>
      <c r="K18" s="6">
        <v>5</v>
      </c>
      <c r="L18" s="6"/>
      <c r="M18" s="6"/>
      <c r="N18" s="6"/>
    </row>
    <row r="19" ht="26.45" customHeight="1" spans="1:14">
      <c r="A19" s="5"/>
      <c r="B19" s="6"/>
      <c r="C19" s="66" t="s">
        <v>124</v>
      </c>
      <c r="D19" s="7" t="s">
        <v>325</v>
      </c>
      <c r="E19" s="7"/>
      <c r="F19" s="7"/>
      <c r="G19" s="180" t="s">
        <v>120</v>
      </c>
      <c r="H19" s="180" t="s">
        <v>120</v>
      </c>
      <c r="I19" s="6">
        <v>12</v>
      </c>
      <c r="J19" s="6"/>
      <c r="K19" s="6">
        <v>12</v>
      </c>
      <c r="L19" s="6"/>
      <c r="M19" s="6"/>
      <c r="N19" s="6"/>
    </row>
    <row r="20" ht="28.5" customHeight="1" spans="1:14">
      <c r="A20" s="5"/>
      <c r="B20" s="6"/>
      <c r="C20" s="6" t="s">
        <v>126</v>
      </c>
      <c r="D20" s="7" t="s">
        <v>326</v>
      </c>
      <c r="E20" s="7"/>
      <c r="F20" s="7"/>
      <c r="G20" s="180" t="s">
        <v>125</v>
      </c>
      <c r="H20" s="180" t="s">
        <v>125</v>
      </c>
      <c r="I20" s="6">
        <v>4</v>
      </c>
      <c r="J20" s="6"/>
      <c r="K20" s="6">
        <v>4</v>
      </c>
      <c r="L20" s="6"/>
      <c r="M20" s="6"/>
      <c r="N20" s="6"/>
    </row>
    <row r="21" ht="28.5" customHeight="1" spans="1:14">
      <c r="A21" s="5"/>
      <c r="B21" s="6"/>
      <c r="C21" s="66" t="s">
        <v>327</v>
      </c>
      <c r="D21" s="7" t="s">
        <v>328</v>
      </c>
      <c r="E21" s="7"/>
      <c r="F21" s="7"/>
      <c r="G21" s="180" t="s">
        <v>329</v>
      </c>
      <c r="H21" s="180" t="s">
        <v>329</v>
      </c>
      <c r="I21" s="6">
        <v>3</v>
      </c>
      <c r="J21" s="6"/>
      <c r="K21" s="6">
        <v>3</v>
      </c>
      <c r="L21" s="6"/>
      <c r="M21" s="6"/>
      <c r="N21" s="6"/>
    </row>
    <row r="22" ht="28.5" customHeight="1" spans="1:14">
      <c r="A22" s="5"/>
      <c r="B22" s="6"/>
      <c r="C22" s="70"/>
      <c r="D22" s="7" t="s">
        <v>330</v>
      </c>
      <c r="E22" s="7"/>
      <c r="F22" s="7"/>
      <c r="G22" s="180" t="s">
        <v>120</v>
      </c>
      <c r="H22" s="180" t="s">
        <v>120</v>
      </c>
      <c r="I22" s="6">
        <v>3</v>
      </c>
      <c r="J22" s="6"/>
      <c r="K22" s="6">
        <v>3</v>
      </c>
      <c r="L22" s="6"/>
      <c r="M22" s="6"/>
      <c r="N22" s="6"/>
    </row>
    <row r="23" ht="28.5" customHeight="1" spans="1:14">
      <c r="A23" s="5"/>
      <c r="B23" s="6"/>
      <c r="C23" s="72"/>
      <c r="D23" s="7" t="s">
        <v>331</v>
      </c>
      <c r="E23" s="7"/>
      <c r="F23" s="7"/>
      <c r="G23" s="180" t="s">
        <v>329</v>
      </c>
      <c r="H23" s="180" t="s">
        <v>329</v>
      </c>
      <c r="I23" s="6">
        <v>3</v>
      </c>
      <c r="J23" s="6"/>
      <c r="K23" s="6">
        <v>3</v>
      </c>
      <c r="L23" s="6"/>
      <c r="M23" s="6"/>
      <c r="N23" s="6"/>
    </row>
    <row r="24" ht="37.5" customHeight="1" spans="1:14">
      <c r="A24" s="5"/>
      <c r="B24" s="6" t="s">
        <v>332</v>
      </c>
      <c r="C24" s="6" t="s">
        <v>333</v>
      </c>
      <c r="D24" s="7" t="s">
        <v>334</v>
      </c>
      <c r="E24" s="7"/>
      <c r="F24" s="7"/>
      <c r="G24" s="6" t="s">
        <v>335</v>
      </c>
      <c r="H24" s="181">
        <v>0.95</v>
      </c>
      <c r="I24" s="6">
        <v>10</v>
      </c>
      <c r="J24" s="6"/>
      <c r="K24" s="6">
        <v>10</v>
      </c>
      <c r="L24" s="6"/>
      <c r="M24" s="6"/>
      <c r="N24" s="6"/>
    </row>
    <row r="25" ht="15" customHeight="1" spans="1:14">
      <c r="A25" s="9" t="s">
        <v>336</v>
      </c>
      <c r="B25" s="9"/>
      <c r="C25" s="9"/>
      <c r="D25" s="9"/>
      <c r="E25" s="9"/>
      <c r="F25" s="9"/>
      <c r="G25" s="9"/>
      <c r="H25" s="9"/>
      <c r="I25" s="9">
        <f>SUM(I13:J24)</f>
        <v>100</v>
      </c>
      <c r="J25" s="9"/>
      <c r="K25" s="9">
        <f>SUM(K13:K24)</f>
        <v>100</v>
      </c>
      <c r="L25" s="9"/>
      <c r="M25" s="15"/>
      <c r="N25" s="15"/>
    </row>
    <row r="26" spans="1:14">
      <c r="A26" s="10" t="s">
        <v>337</v>
      </c>
      <c r="B26" s="11" t="s">
        <v>338</v>
      </c>
      <c r="C26" s="12"/>
      <c r="D26" s="12"/>
      <c r="E26" s="12"/>
      <c r="F26" s="12"/>
      <c r="G26" s="12"/>
      <c r="H26" s="12"/>
      <c r="I26" s="12"/>
      <c r="J26" s="12"/>
      <c r="K26" s="12"/>
      <c r="L26" s="12"/>
      <c r="M26" s="12"/>
      <c r="N26" s="16"/>
    </row>
    <row r="27" spans="1:14">
      <c r="A27" s="13" t="s">
        <v>339</v>
      </c>
      <c r="B27" s="13"/>
      <c r="C27" s="13"/>
      <c r="D27" s="13"/>
      <c r="E27" s="13"/>
      <c r="F27" s="13"/>
      <c r="G27" s="13"/>
      <c r="H27" s="13"/>
      <c r="I27" s="13"/>
      <c r="J27" s="13"/>
      <c r="K27" s="13"/>
      <c r="L27" s="13"/>
      <c r="M27" s="13"/>
      <c r="N27" s="13"/>
    </row>
    <row r="28" ht="51.95" customHeight="1" spans="1:14">
      <c r="A28" s="13" t="s">
        <v>340</v>
      </c>
      <c r="B28" s="13"/>
      <c r="C28" s="13"/>
      <c r="D28" s="13"/>
      <c r="E28" s="13"/>
      <c r="F28" s="13"/>
      <c r="G28" s="13"/>
      <c r="H28" s="13"/>
      <c r="I28" s="13"/>
      <c r="J28" s="13"/>
      <c r="K28" s="13"/>
      <c r="L28" s="13"/>
      <c r="M28" s="13"/>
      <c r="N28" s="13"/>
    </row>
    <row r="29" ht="41.1" customHeight="1" spans="1:14">
      <c r="A29" s="13" t="s">
        <v>341</v>
      </c>
      <c r="B29" s="13"/>
      <c r="C29" s="13"/>
      <c r="D29" s="13"/>
      <c r="E29" s="13"/>
      <c r="F29" s="13"/>
      <c r="G29" s="13"/>
      <c r="H29" s="13"/>
      <c r="I29" s="13"/>
      <c r="J29" s="13"/>
      <c r="K29" s="13"/>
      <c r="L29" s="13"/>
      <c r="M29" s="13"/>
      <c r="N29" s="13"/>
    </row>
    <row r="30" customFormat="1" ht="15.95" customHeight="1"/>
  </sheetData>
  <mergeCells count="105">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A25:H25"/>
    <mergeCell ref="I25:J25"/>
    <mergeCell ref="K25:L25"/>
    <mergeCell ref="M25:N25"/>
    <mergeCell ref="B26:N26"/>
    <mergeCell ref="A27:N27"/>
    <mergeCell ref="A28:N28"/>
    <mergeCell ref="A29:N29"/>
    <mergeCell ref="A10:A11"/>
    <mergeCell ref="A12:A24"/>
    <mergeCell ref="B13:B17"/>
    <mergeCell ref="B18:B23"/>
    <mergeCell ref="C13:C14"/>
    <mergeCell ref="C21:C23"/>
    <mergeCell ref="E4:E5"/>
    <mergeCell ref="N4:N5"/>
    <mergeCell ref="A4:B9"/>
    <mergeCell ref="C4:D5"/>
    <mergeCell ref="F4:G5"/>
    <mergeCell ref="H4:I5"/>
    <mergeCell ref="J4:K5"/>
    <mergeCell ref="L4:M5"/>
  </mergeCells>
  <pageMargins left="0.75" right="0.75" top="1" bottom="1" header="0.511805555555556" footer="0.511805555555556"/>
  <pageSetup paperSize="9" scale="83"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0"/>
  <sheetViews>
    <sheetView workbookViewId="0">
      <selection activeCell="B11" sqref="B11:G11"/>
    </sheetView>
  </sheetViews>
  <sheetFormatPr defaultColWidth="9" defaultRowHeight="13.5"/>
  <cols>
    <col min="1" max="1" width="5.25" customWidth="1"/>
    <col min="3" max="3" width="7.25" customWidth="1"/>
    <col min="5" max="5" width="12.375" customWidth="1"/>
    <col min="6" max="6" width="5.125" customWidth="1"/>
    <col min="7" max="7" width="10.875" customWidth="1"/>
    <col min="8" max="8" width="10.125" customWidth="1"/>
    <col min="9" max="9" width="6.875" customWidth="1"/>
    <col min="10" max="10" width="0.875" customWidth="1"/>
    <col min="11" max="11" width="8" customWidth="1"/>
    <col min="12" max="12" width="1" customWidth="1"/>
    <col min="13" max="13" width="6.875" customWidth="1"/>
    <col min="14" max="14" width="12.875" customWidth="1"/>
  </cols>
  <sheetData>
    <row r="1" ht="42" customHeight="1" spans="1:14">
      <c r="A1" s="1" t="s">
        <v>354</v>
      </c>
      <c r="B1" s="1"/>
      <c r="C1" s="1"/>
      <c r="D1" s="1"/>
      <c r="E1" s="1"/>
      <c r="F1" s="1"/>
      <c r="G1" s="1"/>
      <c r="H1" s="1"/>
      <c r="I1" s="1"/>
      <c r="J1" s="1"/>
      <c r="K1" s="1"/>
      <c r="L1" s="1"/>
      <c r="M1" s="1"/>
      <c r="N1" s="1"/>
    </row>
    <row r="2" ht="18" customHeight="1" spans="1:14">
      <c r="A2" s="2" t="s">
        <v>181</v>
      </c>
      <c r="B2" s="2"/>
      <c r="C2" s="291" t="s">
        <v>201</v>
      </c>
      <c r="D2" s="291"/>
      <c r="E2" s="291"/>
      <c r="F2" s="291"/>
      <c r="G2" s="291"/>
      <c r="H2" s="291"/>
      <c r="I2" s="291"/>
      <c r="J2" s="291"/>
      <c r="K2" s="291"/>
      <c r="L2" s="291"/>
      <c r="M2" s="291"/>
      <c r="N2" s="291"/>
    </row>
    <row r="3" ht="18.75" customHeight="1" spans="1:14">
      <c r="A3" s="2" t="s">
        <v>182</v>
      </c>
      <c r="B3" s="2"/>
      <c r="C3" s="292" t="s">
        <v>194</v>
      </c>
      <c r="D3" s="292"/>
      <c r="E3" s="292"/>
      <c r="F3" s="292"/>
      <c r="G3" s="292"/>
      <c r="H3" s="2" t="s">
        <v>295</v>
      </c>
      <c r="I3" s="2"/>
      <c r="J3" s="2" t="s">
        <v>63</v>
      </c>
      <c r="K3" s="2"/>
      <c r="L3" s="2"/>
      <c r="M3" s="2"/>
      <c r="N3" s="2"/>
    </row>
    <row r="4" ht="15" customHeight="1" spans="1:14">
      <c r="A4" s="2" t="s">
        <v>183</v>
      </c>
      <c r="B4" s="2"/>
      <c r="C4" s="2"/>
      <c r="D4" s="2"/>
      <c r="E4" s="2" t="s">
        <v>65</v>
      </c>
      <c r="F4" s="2" t="s">
        <v>296</v>
      </c>
      <c r="G4" s="2"/>
      <c r="H4" s="2" t="s">
        <v>297</v>
      </c>
      <c r="I4" s="2"/>
      <c r="J4" s="2" t="s">
        <v>69</v>
      </c>
      <c r="K4" s="2"/>
      <c r="L4" s="2" t="s">
        <v>298</v>
      </c>
      <c r="M4" s="2"/>
      <c r="N4" s="2" t="s">
        <v>70</v>
      </c>
    </row>
    <row r="5" ht="15" customHeight="1" spans="1:14">
      <c r="A5" s="2"/>
      <c r="B5" s="2"/>
      <c r="C5" s="2"/>
      <c r="D5" s="2"/>
      <c r="E5" s="2"/>
      <c r="F5" s="2"/>
      <c r="G5" s="2"/>
      <c r="H5" s="2"/>
      <c r="I5" s="2"/>
      <c r="J5" s="2"/>
      <c r="K5" s="2"/>
      <c r="L5" s="2"/>
      <c r="M5" s="2"/>
      <c r="N5" s="2"/>
    </row>
    <row r="6" ht="15" customHeight="1" spans="1:14">
      <c r="A6" s="2"/>
      <c r="B6" s="2"/>
      <c r="C6" s="3" t="s">
        <v>299</v>
      </c>
      <c r="D6" s="3"/>
      <c r="E6" s="2">
        <f>E7+E8</f>
        <v>155</v>
      </c>
      <c r="F6" s="132">
        <v>155</v>
      </c>
      <c r="G6" s="133"/>
      <c r="H6" s="132">
        <v>155</v>
      </c>
      <c r="I6" s="133"/>
      <c r="J6" s="2">
        <v>10</v>
      </c>
      <c r="K6" s="2"/>
      <c r="L6" s="19">
        <f t="shared" ref="L6:L8" si="0">H6/F6</f>
        <v>1</v>
      </c>
      <c r="M6" s="19"/>
      <c r="N6" s="342">
        <f t="shared" ref="N6:N8" si="1">L6*J6</f>
        <v>10</v>
      </c>
    </row>
    <row r="7" ht="15" customHeight="1" spans="1:14">
      <c r="A7" s="2"/>
      <c r="B7" s="2"/>
      <c r="C7" s="2" t="s">
        <v>300</v>
      </c>
      <c r="D7" s="2"/>
      <c r="E7" s="2">
        <v>155</v>
      </c>
      <c r="F7" s="132">
        <v>155</v>
      </c>
      <c r="G7" s="133"/>
      <c r="H7" s="2">
        <v>155</v>
      </c>
      <c r="I7" s="2"/>
      <c r="J7" s="2">
        <v>10</v>
      </c>
      <c r="K7" s="2"/>
      <c r="L7" s="19">
        <f t="shared" si="0"/>
        <v>1</v>
      </c>
      <c r="M7" s="19"/>
      <c r="N7" s="342">
        <f t="shared" si="1"/>
        <v>10</v>
      </c>
    </row>
    <row r="8" ht="15" customHeight="1" spans="1:14">
      <c r="A8" s="2"/>
      <c r="B8" s="2"/>
      <c r="C8" s="2" t="s">
        <v>301</v>
      </c>
      <c r="D8" s="2"/>
      <c r="E8" s="2"/>
      <c r="F8" s="2"/>
      <c r="G8" s="2"/>
      <c r="H8" s="2"/>
      <c r="I8" s="2"/>
      <c r="J8" s="2"/>
      <c r="K8" s="2"/>
      <c r="L8" s="19"/>
      <c r="M8" s="19"/>
      <c r="N8" s="342"/>
    </row>
    <row r="9" ht="15" customHeight="1" spans="1:14">
      <c r="A9" s="2"/>
      <c r="B9" s="2"/>
      <c r="C9" s="2" t="s">
        <v>302</v>
      </c>
      <c r="D9" s="2"/>
      <c r="E9" s="2"/>
      <c r="F9" s="2"/>
      <c r="G9" s="2"/>
      <c r="H9" s="2"/>
      <c r="I9" s="2"/>
      <c r="J9" s="2" t="s">
        <v>303</v>
      </c>
      <c r="K9" s="2"/>
      <c r="L9" s="2"/>
      <c r="M9" s="2"/>
      <c r="N9" s="2" t="s">
        <v>303</v>
      </c>
    </row>
    <row r="10" ht="15" customHeight="1" spans="1:14">
      <c r="A10" s="2" t="s">
        <v>304</v>
      </c>
      <c r="B10" s="2" t="s">
        <v>75</v>
      </c>
      <c r="C10" s="2"/>
      <c r="D10" s="2"/>
      <c r="E10" s="2"/>
      <c r="F10" s="2"/>
      <c r="G10" s="2"/>
      <c r="H10" s="2" t="s">
        <v>305</v>
      </c>
      <c r="I10" s="2"/>
      <c r="J10" s="2"/>
      <c r="K10" s="2"/>
      <c r="L10" s="2"/>
      <c r="M10" s="2"/>
      <c r="N10" s="2"/>
    </row>
    <row r="11" ht="122.25" customHeight="1" spans="1:14">
      <c r="A11" s="2"/>
      <c r="B11" s="164" t="s">
        <v>355</v>
      </c>
      <c r="C11" s="165"/>
      <c r="D11" s="165"/>
      <c r="E11" s="165"/>
      <c r="F11" s="165"/>
      <c r="G11" s="166"/>
      <c r="H11" s="164" t="s">
        <v>352</v>
      </c>
      <c r="I11" s="165"/>
      <c r="J11" s="165"/>
      <c r="K11" s="165"/>
      <c r="L11" s="165"/>
      <c r="M11" s="165"/>
      <c r="N11" s="166"/>
    </row>
    <row r="12" ht="18.95" customHeight="1" spans="1:14">
      <c r="A12" s="5" t="s">
        <v>308</v>
      </c>
      <c r="B12" s="6" t="s">
        <v>82</v>
      </c>
      <c r="C12" s="6" t="s">
        <v>83</v>
      </c>
      <c r="D12" s="6" t="s">
        <v>84</v>
      </c>
      <c r="E12" s="6"/>
      <c r="F12" s="6"/>
      <c r="G12" s="6" t="s">
        <v>85</v>
      </c>
      <c r="H12" s="6" t="s">
        <v>86</v>
      </c>
      <c r="I12" s="6" t="s">
        <v>69</v>
      </c>
      <c r="J12" s="6"/>
      <c r="K12" s="6" t="s">
        <v>70</v>
      </c>
      <c r="L12" s="6"/>
      <c r="M12" s="6" t="s">
        <v>87</v>
      </c>
      <c r="N12" s="6"/>
    </row>
    <row r="13" ht="33" customHeight="1" spans="1:14">
      <c r="A13" s="5"/>
      <c r="B13" s="66" t="s">
        <v>309</v>
      </c>
      <c r="C13" s="66" t="s">
        <v>310</v>
      </c>
      <c r="D13" s="82" t="s">
        <v>311</v>
      </c>
      <c r="E13" s="82"/>
      <c r="F13" s="82"/>
      <c r="G13" s="177">
        <v>1</v>
      </c>
      <c r="H13" s="293">
        <v>1</v>
      </c>
      <c r="I13" s="6">
        <v>10</v>
      </c>
      <c r="J13" s="6"/>
      <c r="K13" s="6">
        <v>10</v>
      </c>
      <c r="L13" s="6"/>
      <c r="M13" s="174"/>
      <c r="N13" s="174"/>
    </row>
    <row r="14" ht="23.25" customHeight="1" spans="1:14">
      <c r="A14" s="5"/>
      <c r="B14" s="70"/>
      <c r="C14" s="72"/>
      <c r="D14" s="82" t="s">
        <v>356</v>
      </c>
      <c r="E14" s="82"/>
      <c r="F14" s="82"/>
      <c r="G14" s="178">
        <v>675</v>
      </c>
      <c r="H14" s="178">
        <v>675</v>
      </c>
      <c r="I14" s="6">
        <v>20</v>
      </c>
      <c r="J14" s="6"/>
      <c r="K14" s="6">
        <v>20</v>
      </c>
      <c r="L14" s="6"/>
      <c r="M14" s="6"/>
      <c r="N14" s="6"/>
    </row>
    <row r="15" ht="23.25" customHeight="1" spans="1:14">
      <c r="A15" s="5"/>
      <c r="B15" s="70"/>
      <c r="C15" s="6" t="s">
        <v>315</v>
      </c>
      <c r="D15" s="7" t="s">
        <v>357</v>
      </c>
      <c r="E15" s="7"/>
      <c r="F15" s="7"/>
      <c r="G15" s="84" t="s">
        <v>358</v>
      </c>
      <c r="H15" s="84" t="s">
        <v>358</v>
      </c>
      <c r="I15" s="6">
        <v>10</v>
      </c>
      <c r="J15" s="6"/>
      <c r="K15" s="6">
        <v>10</v>
      </c>
      <c r="L15" s="6"/>
      <c r="M15" s="6"/>
      <c r="N15" s="6"/>
    </row>
    <row r="16" ht="23.25" customHeight="1" spans="1:14">
      <c r="A16" s="5"/>
      <c r="B16" s="70"/>
      <c r="C16" s="66" t="s">
        <v>317</v>
      </c>
      <c r="D16" s="7" t="s">
        <v>359</v>
      </c>
      <c r="E16" s="7"/>
      <c r="F16" s="7"/>
      <c r="G16" s="84" t="s">
        <v>117</v>
      </c>
      <c r="H16" s="84" t="s">
        <v>117</v>
      </c>
      <c r="I16" s="6">
        <v>10</v>
      </c>
      <c r="J16" s="6"/>
      <c r="K16" s="6">
        <v>10</v>
      </c>
      <c r="L16" s="6"/>
      <c r="M16" s="6"/>
      <c r="N16" s="6"/>
    </row>
    <row r="17" ht="23.25" customHeight="1" spans="1:14">
      <c r="A17" s="5"/>
      <c r="B17" s="72"/>
      <c r="C17" s="6" t="s">
        <v>319</v>
      </c>
      <c r="D17" s="7" t="s">
        <v>320</v>
      </c>
      <c r="E17" s="7"/>
      <c r="F17" s="7"/>
      <c r="G17" s="84" t="s">
        <v>120</v>
      </c>
      <c r="H17" s="84" t="s">
        <v>120</v>
      </c>
      <c r="I17" s="6">
        <v>10</v>
      </c>
      <c r="J17" s="6"/>
      <c r="K17" s="6">
        <v>10</v>
      </c>
      <c r="L17" s="6"/>
      <c r="M17" s="6"/>
      <c r="N17" s="6"/>
    </row>
    <row r="18" ht="26.45" customHeight="1" spans="1:14">
      <c r="A18" s="5"/>
      <c r="B18" s="6" t="s">
        <v>321</v>
      </c>
      <c r="C18" s="6" t="s">
        <v>122</v>
      </c>
      <c r="D18" s="7" t="s">
        <v>322</v>
      </c>
      <c r="E18" s="7"/>
      <c r="F18" s="7"/>
      <c r="G18" s="6" t="s">
        <v>120</v>
      </c>
      <c r="H18" s="6" t="s">
        <v>120</v>
      </c>
      <c r="I18" s="6">
        <v>5</v>
      </c>
      <c r="J18" s="6"/>
      <c r="K18" s="6">
        <v>5</v>
      </c>
      <c r="L18" s="6"/>
      <c r="M18" s="6"/>
      <c r="N18" s="6"/>
    </row>
    <row r="19" ht="26.45" customHeight="1" spans="1:14">
      <c r="A19" s="5"/>
      <c r="B19" s="6"/>
      <c r="C19" s="66" t="s">
        <v>124</v>
      </c>
      <c r="D19" s="7" t="s">
        <v>325</v>
      </c>
      <c r="E19" s="7"/>
      <c r="F19" s="7"/>
      <c r="G19" s="180" t="s">
        <v>120</v>
      </c>
      <c r="H19" s="180" t="s">
        <v>120</v>
      </c>
      <c r="I19" s="6">
        <v>12</v>
      </c>
      <c r="J19" s="6"/>
      <c r="K19" s="6">
        <v>12</v>
      </c>
      <c r="L19" s="6"/>
      <c r="M19" s="6"/>
      <c r="N19" s="6"/>
    </row>
    <row r="20" ht="28.5" customHeight="1" spans="1:14">
      <c r="A20" s="5"/>
      <c r="B20" s="6"/>
      <c r="C20" s="6" t="s">
        <v>126</v>
      </c>
      <c r="D20" s="7" t="s">
        <v>326</v>
      </c>
      <c r="E20" s="7"/>
      <c r="F20" s="7"/>
      <c r="G20" s="180" t="s">
        <v>125</v>
      </c>
      <c r="H20" s="180" t="s">
        <v>125</v>
      </c>
      <c r="I20" s="6">
        <v>4</v>
      </c>
      <c r="J20" s="6"/>
      <c r="K20" s="6">
        <v>4</v>
      </c>
      <c r="L20" s="6"/>
      <c r="M20" s="6"/>
      <c r="N20" s="6"/>
    </row>
    <row r="21" ht="28.5" customHeight="1" spans="1:14">
      <c r="A21" s="5"/>
      <c r="B21" s="6"/>
      <c r="C21" s="66" t="s">
        <v>327</v>
      </c>
      <c r="D21" s="7" t="s">
        <v>328</v>
      </c>
      <c r="E21" s="7"/>
      <c r="F21" s="7"/>
      <c r="G21" s="180" t="s">
        <v>329</v>
      </c>
      <c r="H21" s="180" t="s">
        <v>329</v>
      </c>
      <c r="I21" s="6">
        <v>3</v>
      </c>
      <c r="J21" s="6"/>
      <c r="K21" s="6">
        <v>3</v>
      </c>
      <c r="L21" s="6"/>
      <c r="M21" s="6"/>
      <c r="N21" s="6"/>
    </row>
    <row r="22" ht="28.5" customHeight="1" spans="1:14">
      <c r="A22" s="5"/>
      <c r="B22" s="6"/>
      <c r="C22" s="70"/>
      <c r="D22" s="7" t="s">
        <v>330</v>
      </c>
      <c r="E22" s="7"/>
      <c r="F22" s="7"/>
      <c r="G22" s="180" t="s">
        <v>120</v>
      </c>
      <c r="H22" s="180" t="s">
        <v>120</v>
      </c>
      <c r="I22" s="6">
        <v>3</v>
      </c>
      <c r="J22" s="6"/>
      <c r="K22" s="6">
        <v>3</v>
      </c>
      <c r="L22" s="6"/>
      <c r="M22" s="6"/>
      <c r="N22" s="6"/>
    </row>
    <row r="23" ht="28.5" customHeight="1" spans="1:14">
      <c r="A23" s="5"/>
      <c r="B23" s="6"/>
      <c r="C23" s="72"/>
      <c r="D23" s="7" t="s">
        <v>331</v>
      </c>
      <c r="E23" s="7"/>
      <c r="F23" s="7"/>
      <c r="G23" s="180" t="s">
        <v>329</v>
      </c>
      <c r="H23" s="180" t="s">
        <v>329</v>
      </c>
      <c r="I23" s="6">
        <v>3</v>
      </c>
      <c r="J23" s="6"/>
      <c r="K23" s="6">
        <v>3</v>
      </c>
      <c r="L23" s="6"/>
      <c r="M23" s="6"/>
      <c r="N23" s="6"/>
    </row>
    <row r="24" ht="37.5" customHeight="1" spans="1:14">
      <c r="A24" s="5"/>
      <c r="B24" s="6" t="s">
        <v>332</v>
      </c>
      <c r="C24" s="6" t="s">
        <v>333</v>
      </c>
      <c r="D24" s="7" t="s">
        <v>334</v>
      </c>
      <c r="E24" s="7"/>
      <c r="F24" s="7"/>
      <c r="G24" s="6" t="s">
        <v>335</v>
      </c>
      <c r="H24" s="181">
        <v>0.95</v>
      </c>
      <c r="I24" s="6">
        <v>10</v>
      </c>
      <c r="J24" s="6"/>
      <c r="K24" s="6">
        <v>10</v>
      </c>
      <c r="L24" s="6"/>
      <c r="M24" s="6"/>
      <c r="N24" s="6"/>
    </row>
    <row r="25" ht="15" customHeight="1" spans="1:14">
      <c r="A25" s="9" t="s">
        <v>336</v>
      </c>
      <c r="B25" s="9"/>
      <c r="C25" s="9"/>
      <c r="D25" s="9"/>
      <c r="E25" s="9"/>
      <c r="F25" s="9"/>
      <c r="G25" s="9"/>
      <c r="H25" s="9"/>
      <c r="I25" s="9">
        <f>SUM(I13:I24)</f>
        <v>100</v>
      </c>
      <c r="J25" s="9"/>
      <c r="K25" s="9">
        <f>SUM(K13:K24)</f>
        <v>100</v>
      </c>
      <c r="L25" s="9"/>
      <c r="M25" s="15"/>
      <c r="N25" s="15"/>
    </row>
    <row r="26" spans="1:14">
      <c r="A26" s="10" t="s">
        <v>337</v>
      </c>
      <c r="B26" s="11" t="s">
        <v>338</v>
      </c>
      <c r="C26" s="12"/>
      <c r="D26" s="12"/>
      <c r="E26" s="12"/>
      <c r="F26" s="12"/>
      <c r="G26" s="12"/>
      <c r="H26" s="12"/>
      <c r="I26" s="12"/>
      <c r="J26" s="12"/>
      <c r="K26" s="12"/>
      <c r="L26" s="12"/>
      <c r="M26" s="12"/>
      <c r="N26" s="16"/>
    </row>
    <row r="27" spans="1:14">
      <c r="A27" s="13" t="s">
        <v>339</v>
      </c>
      <c r="B27" s="13"/>
      <c r="C27" s="13"/>
      <c r="D27" s="13"/>
      <c r="E27" s="13"/>
      <c r="F27" s="13"/>
      <c r="G27" s="13"/>
      <c r="H27" s="13"/>
      <c r="I27" s="13"/>
      <c r="J27" s="13"/>
      <c r="K27" s="13"/>
      <c r="L27" s="13"/>
      <c r="M27" s="13"/>
      <c r="N27" s="13"/>
    </row>
    <row r="28" ht="51.95" customHeight="1" spans="1:14">
      <c r="A28" s="13" t="s">
        <v>340</v>
      </c>
      <c r="B28" s="13"/>
      <c r="C28" s="13"/>
      <c r="D28" s="13"/>
      <c r="E28" s="13"/>
      <c r="F28" s="13"/>
      <c r="G28" s="13"/>
      <c r="H28" s="13"/>
      <c r="I28" s="13"/>
      <c r="J28" s="13"/>
      <c r="K28" s="13"/>
      <c r="L28" s="13"/>
      <c r="M28" s="13"/>
      <c r="N28" s="13"/>
    </row>
    <row r="29" ht="41.1" customHeight="1" spans="1:14">
      <c r="A29" s="13" t="s">
        <v>341</v>
      </c>
      <c r="B29" s="13"/>
      <c r="C29" s="13"/>
      <c r="D29" s="13"/>
      <c r="E29" s="13"/>
      <c r="F29" s="13"/>
      <c r="G29" s="13"/>
      <c r="H29" s="13"/>
      <c r="I29" s="13"/>
      <c r="J29" s="13"/>
      <c r="K29" s="13"/>
      <c r="L29" s="13"/>
      <c r="M29" s="13"/>
      <c r="N29" s="13"/>
    </row>
    <row r="30" customFormat="1" ht="15.95" customHeight="1"/>
  </sheetData>
  <mergeCells count="105">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A25:H25"/>
    <mergeCell ref="I25:J25"/>
    <mergeCell ref="K25:L25"/>
    <mergeCell ref="M25:N25"/>
    <mergeCell ref="B26:N26"/>
    <mergeCell ref="A27:N27"/>
    <mergeCell ref="A28:N28"/>
    <mergeCell ref="A29:N29"/>
    <mergeCell ref="A10:A11"/>
    <mergeCell ref="A12:A24"/>
    <mergeCell ref="B13:B17"/>
    <mergeCell ref="B18:B23"/>
    <mergeCell ref="C13:C14"/>
    <mergeCell ref="C21:C23"/>
    <mergeCell ref="E4:E5"/>
    <mergeCell ref="N4:N5"/>
    <mergeCell ref="A4:B9"/>
    <mergeCell ref="C4:D5"/>
    <mergeCell ref="F4:G5"/>
    <mergeCell ref="H4:I5"/>
    <mergeCell ref="J4:K5"/>
    <mergeCell ref="L4:M5"/>
  </mergeCells>
  <pageMargins left="0.75" right="0.75" top="1" bottom="1" header="0.511805555555556" footer="0.511805555555556"/>
  <pageSetup paperSize="9" scale="83"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0"/>
  <sheetViews>
    <sheetView workbookViewId="0">
      <selection activeCell="H11" sqref="H11:N11"/>
    </sheetView>
  </sheetViews>
  <sheetFormatPr defaultColWidth="9" defaultRowHeight="13.5"/>
  <cols>
    <col min="1" max="1" width="5.25" customWidth="1"/>
    <col min="3" max="3" width="7.25" customWidth="1"/>
    <col min="5" max="5" width="12.375" customWidth="1"/>
    <col min="6" max="6" width="5.125" customWidth="1"/>
    <col min="7" max="7" width="10.875" customWidth="1"/>
    <col min="8" max="8" width="10.125" customWidth="1"/>
    <col min="9" max="9" width="6.875" customWidth="1"/>
    <col min="10" max="10" width="0.875" customWidth="1"/>
    <col min="11" max="11" width="8" customWidth="1"/>
    <col min="12" max="12" width="1" customWidth="1"/>
    <col min="13" max="13" width="6.875" customWidth="1"/>
    <col min="14" max="14" width="12.875" customWidth="1"/>
  </cols>
  <sheetData>
    <row r="1" ht="42" customHeight="1" spans="1:14">
      <c r="A1" s="1" t="s">
        <v>360</v>
      </c>
      <c r="B1" s="1"/>
      <c r="C1" s="1"/>
      <c r="D1" s="1"/>
      <c r="E1" s="1"/>
      <c r="F1" s="1"/>
      <c r="G1" s="1"/>
      <c r="H1" s="1"/>
      <c r="I1" s="1"/>
      <c r="J1" s="1"/>
      <c r="K1" s="1"/>
      <c r="L1" s="1"/>
      <c r="M1" s="1"/>
      <c r="N1" s="1"/>
    </row>
    <row r="2" ht="18" customHeight="1" spans="1:14">
      <c r="A2" s="2" t="s">
        <v>181</v>
      </c>
      <c r="B2" s="2"/>
      <c r="C2" s="291" t="s">
        <v>202</v>
      </c>
      <c r="D2" s="291"/>
      <c r="E2" s="291"/>
      <c r="F2" s="291"/>
      <c r="G2" s="291"/>
      <c r="H2" s="291"/>
      <c r="I2" s="291"/>
      <c r="J2" s="291"/>
      <c r="K2" s="291"/>
      <c r="L2" s="291"/>
      <c r="M2" s="291"/>
      <c r="N2" s="291"/>
    </row>
    <row r="3" ht="18.75" customHeight="1" spans="1:14">
      <c r="A3" s="2" t="s">
        <v>182</v>
      </c>
      <c r="B3" s="2"/>
      <c r="C3" s="292" t="s">
        <v>194</v>
      </c>
      <c r="D3" s="292"/>
      <c r="E3" s="292"/>
      <c r="F3" s="292"/>
      <c r="G3" s="292"/>
      <c r="H3" s="2" t="s">
        <v>295</v>
      </c>
      <c r="I3" s="2"/>
      <c r="J3" s="2" t="s">
        <v>63</v>
      </c>
      <c r="K3" s="2"/>
      <c r="L3" s="2"/>
      <c r="M3" s="2"/>
      <c r="N3" s="2"/>
    </row>
    <row r="4" ht="15" customHeight="1" spans="1:14">
      <c r="A4" s="2" t="s">
        <v>183</v>
      </c>
      <c r="B4" s="2"/>
      <c r="C4" s="2"/>
      <c r="D4" s="2"/>
      <c r="E4" s="2" t="s">
        <v>65</v>
      </c>
      <c r="F4" s="2" t="s">
        <v>296</v>
      </c>
      <c r="G4" s="2"/>
      <c r="H4" s="2" t="s">
        <v>297</v>
      </c>
      <c r="I4" s="2"/>
      <c r="J4" s="2" t="s">
        <v>69</v>
      </c>
      <c r="K4" s="2"/>
      <c r="L4" s="2" t="s">
        <v>298</v>
      </c>
      <c r="M4" s="2"/>
      <c r="N4" s="2" t="s">
        <v>70</v>
      </c>
    </row>
    <row r="5" ht="15" customHeight="1" spans="1:14">
      <c r="A5" s="2"/>
      <c r="B5" s="2"/>
      <c r="C5" s="2"/>
      <c r="D5" s="2"/>
      <c r="E5" s="2"/>
      <c r="F5" s="2"/>
      <c r="G5" s="2"/>
      <c r="H5" s="2"/>
      <c r="I5" s="2"/>
      <c r="J5" s="2"/>
      <c r="K5" s="2"/>
      <c r="L5" s="2"/>
      <c r="M5" s="2"/>
      <c r="N5" s="2"/>
    </row>
    <row r="6" ht="15" customHeight="1" spans="1:14">
      <c r="A6" s="2"/>
      <c r="B6" s="2"/>
      <c r="C6" s="3" t="s">
        <v>299</v>
      </c>
      <c r="D6" s="3"/>
      <c r="E6" s="2">
        <f>E7+E8</f>
        <v>3597.1</v>
      </c>
      <c r="F6" s="132">
        <f>F7+F8</f>
        <v>3597.1</v>
      </c>
      <c r="G6" s="133"/>
      <c r="H6" s="132">
        <f>H7+H8</f>
        <v>3594.63</v>
      </c>
      <c r="I6" s="133"/>
      <c r="J6" s="2">
        <v>10</v>
      </c>
      <c r="K6" s="2"/>
      <c r="L6" s="340">
        <f>(L7+L8)/2</f>
        <v>0.999647142857143</v>
      </c>
      <c r="M6" s="341"/>
      <c r="N6" s="342">
        <f>(N7+N8)/2</f>
        <v>9.99647142857143</v>
      </c>
    </row>
    <row r="7" ht="15" customHeight="1" spans="1:14">
      <c r="A7" s="2"/>
      <c r="B7" s="2"/>
      <c r="C7" s="2" t="s">
        <v>300</v>
      </c>
      <c r="D7" s="2"/>
      <c r="E7" s="2">
        <v>3500</v>
      </c>
      <c r="F7" s="132">
        <v>3500</v>
      </c>
      <c r="G7" s="133"/>
      <c r="H7" s="2">
        <v>3497.53</v>
      </c>
      <c r="I7" s="2"/>
      <c r="J7" s="2">
        <v>10</v>
      </c>
      <c r="K7" s="2"/>
      <c r="L7" s="19">
        <f>H7/F7</f>
        <v>0.999294285714286</v>
      </c>
      <c r="M7" s="19"/>
      <c r="N7" s="342">
        <f>L7*J7</f>
        <v>9.99294285714286</v>
      </c>
    </row>
    <row r="8" ht="15" customHeight="1" spans="1:14">
      <c r="A8" s="2"/>
      <c r="B8" s="2"/>
      <c r="C8" s="2" t="s">
        <v>301</v>
      </c>
      <c r="D8" s="2"/>
      <c r="E8" s="2">
        <v>97.1</v>
      </c>
      <c r="F8" s="2">
        <v>97.1</v>
      </c>
      <c r="G8" s="2"/>
      <c r="H8" s="2">
        <v>97.1</v>
      </c>
      <c r="I8" s="2"/>
      <c r="J8" s="2">
        <v>10</v>
      </c>
      <c r="K8" s="2"/>
      <c r="L8" s="19">
        <f>H8/F8</f>
        <v>1</v>
      </c>
      <c r="M8" s="19"/>
      <c r="N8" s="342">
        <f>L8*J8</f>
        <v>10</v>
      </c>
    </row>
    <row r="9" ht="15" customHeight="1" spans="1:14">
      <c r="A9" s="2"/>
      <c r="B9" s="2"/>
      <c r="C9" s="2" t="s">
        <v>302</v>
      </c>
      <c r="D9" s="2"/>
      <c r="E9" s="2"/>
      <c r="F9" s="2"/>
      <c r="G9" s="2"/>
      <c r="H9" s="2"/>
      <c r="I9" s="2"/>
      <c r="J9" s="2" t="s">
        <v>303</v>
      </c>
      <c r="K9" s="2"/>
      <c r="L9" s="2"/>
      <c r="M9" s="2"/>
      <c r="N9" s="2" t="s">
        <v>303</v>
      </c>
    </row>
    <row r="10" ht="15" customHeight="1" spans="1:14">
      <c r="A10" s="2" t="s">
        <v>304</v>
      </c>
      <c r="B10" s="2" t="s">
        <v>75</v>
      </c>
      <c r="C10" s="2"/>
      <c r="D10" s="2"/>
      <c r="E10" s="2"/>
      <c r="F10" s="2"/>
      <c r="G10" s="2"/>
      <c r="H10" s="2" t="s">
        <v>305</v>
      </c>
      <c r="I10" s="2"/>
      <c r="J10" s="2"/>
      <c r="K10" s="2"/>
      <c r="L10" s="2"/>
      <c r="M10" s="2"/>
      <c r="N10" s="2"/>
    </row>
    <row r="11" ht="122.25" customHeight="1" spans="1:14">
      <c r="A11" s="2"/>
      <c r="B11" s="164" t="s">
        <v>361</v>
      </c>
      <c r="C11" s="165"/>
      <c r="D11" s="165"/>
      <c r="E11" s="165"/>
      <c r="F11" s="165"/>
      <c r="G11" s="166"/>
      <c r="H11" s="164" t="s">
        <v>362</v>
      </c>
      <c r="I11" s="165"/>
      <c r="J11" s="165"/>
      <c r="K11" s="165"/>
      <c r="L11" s="165"/>
      <c r="M11" s="165"/>
      <c r="N11" s="166"/>
    </row>
    <row r="12" ht="18.95" customHeight="1" spans="1:14">
      <c r="A12" s="5" t="s">
        <v>308</v>
      </c>
      <c r="B12" s="6" t="s">
        <v>82</v>
      </c>
      <c r="C12" s="6" t="s">
        <v>83</v>
      </c>
      <c r="D12" s="6" t="s">
        <v>84</v>
      </c>
      <c r="E12" s="6"/>
      <c r="F12" s="6"/>
      <c r="G12" s="6" t="s">
        <v>85</v>
      </c>
      <c r="H12" s="6" t="s">
        <v>86</v>
      </c>
      <c r="I12" s="6" t="s">
        <v>69</v>
      </c>
      <c r="J12" s="6"/>
      <c r="K12" s="6" t="s">
        <v>70</v>
      </c>
      <c r="L12" s="6"/>
      <c r="M12" s="6" t="s">
        <v>87</v>
      </c>
      <c r="N12" s="6"/>
    </row>
    <row r="13" ht="33" customHeight="1" spans="1:14">
      <c r="A13" s="5"/>
      <c r="B13" s="66" t="s">
        <v>309</v>
      </c>
      <c r="C13" s="66" t="s">
        <v>310</v>
      </c>
      <c r="D13" s="82" t="s">
        <v>311</v>
      </c>
      <c r="E13" s="82"/>
      <c r="F13" s="82"/>
      <c r="G13" s="177">
        <v>1</v>
      </c>
      <c r="H13" s="293">
        <v>0.9996</v>
      </c>
      <c r="I13" s="6">
        <v>10</v>
      </c>
      <c r="J13" s="6"/>
      <c r="K13" s="6">
        <f>H13*I13</f>
        <v>9.996</v>
      </c>
      <c r="L13" s="6"/>
      <c r="M13" s="174" t="s">
        <v>204</v>
      </c>
      <c r="N13" s="174"/>
    </row>
    <row r="14" ht="23.25" customHeight="1" spans="1:14">
      <c r="A14" s="5"/>
      <c r="B14" s="70"/>
      <c r="C14" s="72"/>
      <c r="D14" s="82" t="s">
        <v>356</v>
      </c>
      <c r="E14" s="82"/>
      <c r="F14" s="82"/>
      <c r="G14" s="178">
        <v>675</v>
      </c>
      <c r="H14" s="178">
        <v>675</v>
      </c>
      <c r="I14" s="6">
        <v>20</v>
      </c>
      <c r="J14" s="6"/>
      <c r="K14" s="6">
        <v>20</v>
      </c>
      <c r="L14" s="6"/>
      <c r="M14" s="6"/>
      <c r="N14" s="6"/>
    </row>
    <row r="15" ht="23.25" customHeight="1" spans="1:14">
      <c r="A15" s="5"/>
      <c r="B15" s="70"/>
      <c r="C15" s="6" t="s">
        <v>315</v>
      </c>
      <c r="D15" s="7" t="s">
        <v>357</v>
      </c>
      <c r="E15" s="7"/>
      <c r="F15" s="7"/>
      <c r="G15" s="84" t="s">
        <v>358</v>
      </c>
      <c r="H15" s="84" t="s">
        <v>358</v>
      </c>
      <c r="I15" s="6">
        <v>10</v>
      </c>
      <c r="J15" s="6"/>
      <c r="K15" s="6">
        <v>10</v>
      </c>
      <c r="L15" s="6"/>
      <c r="M15" s="6"/>
      <c r="N15" s="6"/>
    </row>
    <row r="16" ht="23.25" customHeight="1" spans="1:14">
      <c r="A16" s="5"/>
      <c r="B16" s="70"/>
      <c r="C16" s="66" t="s">
        <v>317</v>
      </c>
      <c r="D16" s="7" t="s">
        <v>359</v>
      </c>
      <c r="E16" s="7"/>
      <c r="F16" s="7"/>
      <c r="G16" s="84" t="s">
        <v>117</v>
      </c>
      <c r="H16" s="84" t="s">
        <v>117</v>
      </c>
      <c r="I16" s="6">
        <v>10</v>
      </c>
      <c r="J16" s="6"/>
      <c r="K16" s="6">
        <v>10</v>
      </c>
      <c r="L16" s="6"/>
      <c r="M16" s="6"/>
      <c r="N16" s="6"/>
    </row>
    <row r="17" ht="23.25" customHeight="1" spans="1:14">
      <c r="A17" s="5"/>
      <c r="B17" s="72"/>
      <c r="C17" s="6" t="s">
        <v>319</v>
      </c>
      <c r="D17" s="7" t="s">
        <v>320</v>
      </c>
      <c r="E17" s="7"/>
      <c r="F17" s="7"/>
      <c r="G17" s="84" t="s">
        <v>120</v>
      </c>
      <c r="H17" s="84" t="s">
        <v>120</v>
      </c>
      <c r="I17" s="6">
        <v>10</v>
      </c>
      <c r="J17" s="6"/>
      <c r="K17" s="6">
        <v>10</v>
      </c>
      <c r="L17" s="6"/>
      <c r="M17" s="6"/>
      <c r="N17" s="6"/>
    </row>
    <row r="18" ht="26.45" customHeight="1" spans="1:14">
      <c r="A18" s="5"/>
      <c r="B18" s="6" t="s">
        <v>321</v>
      </c>
      <c r="C18" s="6" t="s">
        <v>122</v>
      </c>
      <c r="D18" s="7" t="s">
        <v>322</v>
      </c>
      <c r="E18" s="7"/>
      <c r="F18" s="7"/>
      <c r="G18" s="6" t="s">
        <v>120</v>
      </c>
      <c r="H18" s="6" t="s">
        <v>120</v>
      </c>
      <c r="I18" s="6">
        <v>5</v>
      </c>
      <c r="J18" s="6"/>
      <c r="K18" s="6">
        <v>5</v>
      </c>
      <c r="L18" s="6"/>
      <c r="M18" s="6"/>
      <c r="N18" s="6"/>
    </row>
    <row r="19" ht="26.45" customHeight="1" spans="1:14">
      <c r="A19" s="5"/>
      <c r="B19" s="6"/>
      <c r="C19" s="66" t="s">
        <v>124</v>
      </c>
      <c r="D19" s="7" t="s">
        <v>325</v>
      </c>
      <c r="E19" s="7"/>
      <c r="F19" s="7"/>
      <c r="G19" s="180" t="s">
        <v>120</v>
      </c>
      <c r="H19" s="180" t="s">
        <v>120</v>
      </c>
      <c r="I19" s="6">
        <v>12</v>
      </c>
      <c r="J19" s="6"/>
      <c r="K19" s="6">
        <v>12</v>
      </c>
      <c r="L19" s="6"/>
      <c r="M19" s="6"/>
      <c r="N19" s="6"/>
    </row>
    <row r="20" ht="28.5" customHeight="1" spans="1:14">
      <c r="A20" s="5"/>
      <c r="B20" s="6"/>
      <c r="C20" s="6" t="s">
        <v>126</v>
      </c>
      <c r="D20" s="7" t="s">
        <v>326</v>
      </c>
      <c r="E20" s="7"/>
      <c r="F20" s="7"/>
      <c r="G20" s="180" t="s">
        <v>125</v>
      </c>
      <c r="H20" s="180" t="s">
        <v>125</v>
      </c>
      <c r="I20" s="6">
        <v>4</v>
      </c>
      <c r="J20" s="6"/>
      <c r="K20" s="6">
        <v>4</v>
      </c>
      <c r="L20" s="6"/>
      <c r="M20" s="6"/>
      <c r="N20" s="6"/>
    </row>
    <row r="21" ht="28.5" customHeight="1" spans="1:14">
      <c r="A21" s="5"/>
      <c r="B21" s="6"/>
      <c r="C21" s="66" t="s">
        <v>327</v>
      </c>
      <c r="D21" s="7" t="s">
        <v>328</v>
      </c>
      <c r="E21" s="7"/>
      <c r="F21" s="7"/>
      <c r="G21" s="180" t="s">
        <v>329</v>
      </c>
      <c r="H21" s="180" t="s">
        <v>329</v>
      </c>
      <c r="I21" s="6">
        <v>3</v>
      </c>
      <c r="J21" s="6"/>
      <c r="K21" s="6">
        <v>3</v>
      </c>
      <c r="L21" s="6"/>
      <c r="M21" s="6"/>
      <c r="N21" s="6"/>
    </row>
    <row r="22" ht="28.5" customHeight="1" spans="1:14">
      <c r="A22" s="5"/>
      <c r="B22" s="6"/>
      <c r="C22" s="70"/>
      <c r="D22" s="7" t="s">
        <v>330</v>
      </c>
      <c r="E22" s="7"/>
      <c r="F22" s="7"/>
      <c r="G22" s="180" t="s">
        <v>120</v>
      </c>
      <c r="H22" s="180" t="s">
        <v>120</v>
      </c>
      <c r="I22" s="6">
        <v>3</v>
      </c>
      <c r="J22" s="6"/>
      <c r="K22" s="6">
        <v>3</v>
      </c>
      <c r="L22" s="6"/>
      <c r="M22" s="6"/>
      <c r="N22" s="6"/>
    </row>
    <row r="23" ht="28.5" customHeight="1" spans="1:14">
      <c r="A23" s="5"/>
      <c r="B23" s="6"/>
      <c r="C23" s="72"/>
      <c r="D23" s="7" t="s">
        <v>331</v>
      </c>
      <c r="E23" s="7"/>
      <c r="F23" s="7"/>
      <c r="G23" s="180" t="s">
        <v>329</v>
      </c>
      <c r="H23" s="180" t="s">
        <v>329</v>
      </c>
      <c r="I23" s="6">
        <v>3</v>
      </c>
      <c r="J23" s="6"/>
      <c r="K23" s="6">
        <v>3</v>
      </c>
      <c r="L23" s="6"/>
      <c r="M23" s="6"/>
      <c r="N23" s="6"/>
    </row>
    <row r="24" ht="37.5" customHeight="1" spans="1:14">
      <c r="A24" s="5"/>
      <c r="B24" s="6" t="s">
        <v>332</v>
      </c>
      <c r="C24" s="6" t="s">
        <v>333</v>
      </c>
      <c r="D24" s="7" t="s">
        <v>334</v>
      </c>
      <c r="E24" s="7"/>
      <c r="F24" s="7"/>
      <c r="G24" s="6" t="s">
        <v>335</v>
      </c>
      <c r="H24" s="181">
        <v>0.95</v>
      </c>
      <c r="I24" s="6">
        <v>10</v>
      </c>
      <c r="J24" s="6"/>
      <c r="K24" s="6">
        <v>10</v>
      </c>
      <c r="L24" s="6"/>
      <c r="M24" s="6"/>
      <c r="N24" s="6"/>
    </row>
    <row r="25" ht="15" customHeight="1" spans="1:14">
      <c r="A25" s="9" t="s">
        <v>336</v>
      </c>
      <c r="B25" s="9"/>
      <c r="C25" s="9"/>
      <c r="D25" s="9"/>
      <c r="E25" s="9"/>
      <c r="F25" s="9"/>
      <c r="G25" s="9"/>
      <c r="H25" s="9"/>
      <c r="I25" s="9">
        <f>SUM(I13:I24)</f>
        <v>100</v>
      </c>
      <c r="J25" s="9"/>
      <c r="K25" s="9">
        <f>SUM(K13:K24)</f>
        <v>99.996</v>
      </c>
      <c r="L25" s="9"/>
      <c r="M25" s="15"/>
      <c r="N25" s="15"/>
    </row>
    <row r="26" spans="1:14">
      <c r="A26" s="10" t="s">
        <v>337</v>
      </c>
      <c r="B26" s="11" t="s">
        <v>338</v>
      </c>
      <c r="C26" s="12"/>
      <c r="D26" s="12"/>
      <c r="E26" s="12"/>
      <c r="F26" s="12"/>
      <c r="G26" s="12"/>
      <c r="H26" s="12"/>
      <c r="I26" s="12"/>
      <c r="J26" s="12"/>
      <c r="K26" s="12"/>
      <c r="L26" s="12"/>
      <c r="M26" s="12"/>
      <c r="N26" s="16"/>
    </row>
    <row r="27" spans="1:14">
      <c r="A27" s="13" t="s">
        <v>339</v>
      </c>
      <c r="B27" s="13"/>
      <c r="C27" s="13"/>
      <c r="D27" s="13"/>
      <c r="E27" s="13"/>
      <c r="F27" s="13"/>
      <c r="G27" s="13"/>
      <c r="H27" s="13"/>
      <c r="I27" s="13"/>
      <c r="J27" s="13"/>
      <c r="K27" s="13"/>
      <c r="L27" s="13"/>
      <c r="M27" s="13"/>
      <c r="N27" s="13"/>
    </row>
    <row r="28" ht="51.95" customHeight="1" spans="1:14">
      <c r="A28" s="13" t="s">
        <v>340</v>
      </c>
      <c r="B28" s="13"/>
      <c r="C28" s="13"/>
      <c r="D28" s="13"/>
      <c r="E28" s="13"/>
      <c r="F28" s="13"/>
      <c r="G28" s="13"/>
      <c r="H28" s="13"/>
      <c r="I28" s="13"/>
      <c r="J28" s="13"/>
      <c r="K28" s="13"/>
      <c r="L28" s="13"/>
      <c r="M28" s="13"/>
      <c r="N28" s="13"/>
    </row>
    <row r="29" ht="41.1" customHeight="1" spans="1:14">
      <c r="A29" s="13" t="s">
        <v>341</v>
      </c>
      <c r="B29" s="13"/>
      <c r="C29" s="13"/>
      <c r="D29" s="13"/>
      <c r="E29" s="13"/>
      <c r="F29" s="13"/>
      <c r="G29" s="13"/>
      <c r="H29" s="13"/>
      <c r="I29" s="13"/>
      <c r="J29" s="13"/>
      <c r="K29" s="13"/>
      <c r="L29" s="13"/>
      <c r="M29" s="13"/>
      <c r="N29" s="13"/>
    </row>
    <row r="30" customFormat="1" ht="15.95" customHeight="1"/>
  </sheetData>
  <mergeCells count="105">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A25:H25"/>
    <mergeCell ref="I25:J25"/>
    <mergeCell ref="K25:L25"/>
    <mergeCell ref="M25:N25"/>
    <mergeCell ref="B26:N26"/>
    <mergeCell ref="A27:N27"/>
    <mergeCell ref="A28:N28"/>
    <mergeCell ref="A29:N29"/>
    <mergeCell ref="A10:A11"/>
    <mergeCell ref="A12:A24"/>
    <mergeCell ref="B13:B17"/>
    <mergeCell ref="B18:B23"/>
    <mergeCell ref="C13:C14"/>
    <mergeCell ref="C21:C23"/>
    <mergeCell ref="E4:E5"/>
    <mergeCell ref="N4:N5"/>
    <mergeCell ref="A4:B9"/>
    <mergeCell ref="C4:D5"/>
    <mergeCell ref="F4:G5"/>
    <mergeCell ref="H4:I5"/>
    <mergeCell ref="J4:K5"/>
    <mergeCell ref="L4:M5"/>
  </mergeCells>
  <pageMargins left="0.75" right="0.75" top="1" bottom="1" header="0.511805555555556" footer="0.511805555555556"/>
  <pageSetup paperSize="9" scale="83"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7"/>
  <sheetViews>
    <sheetView workbookViewId="0">
      <selection activeCell="B11" sqref="B11:G11"/>
    </sheetView>
  </sheetViews>
  <sheetFormatPr defaultColWidth="9" defaultRowHeight="13.5"/>
  <cols>
    <col min="1" max="1" width="5.25" customWidth="1"/>
    <col min="3" max="3" width="7.25" customWidth="1"/>
    <col min="5" max="5" width="12.375" customWidth="1"/>
    <col min="6" max="6" width="2.375" customWidth="1"/>
    <col min="7" max="7" width="10.875" customWidth="1"/>
    <col min="8" max="8" width="10.125" customWidth="1"/>
    <col min="9" max="9" width="6.875" customWidth="1"/>
    <col min="10" max="10" width="0.875" customWidth="1"/>
    <col min="11" max="11" width="8" customWidth="1"/>
    <col min="12" max="12" width="1" customWidth="1"/>
    <col min="13" max="13" width="6.875" customWidth="1"/>
    <col min="14" max="14" width="16.25" customWidth="1"/>
  </cols>
  <sheetData>
    <row r="1" ht="42" customHeight="1" spans="1:14">
      <c r="A1" s="1" t="s">
        <v>363</v>
      </c>
      <c r="B1" s="1"/>
      <c r="C1" s="1"/>
      <c r="D1" s="1"/>
      <c r="E1" s="1"/>
      <c r="F1" s="1"/>
      <c r="G1" s="1"/>
      <c r="H1" s="1"/>
      <c r="I1" s="1"/>
      <c r="J1" s="1"/>
      <c r="K1" s="1"/>
      <c r="L1" s="1"/>
      <c r="M1" s="1"/>
      <c r="N1" s="1"/>
    </row>
    <row r="2" ht="15" customHeight="1" spans="1:14">
      <c r="A2" s="2" t="s">
        <v>181</v>
      </c>
      <c r="B2" s="2"/>
      <c r="C2" s="291" t="s">
        <v>205</v>
      </c>
      <c r="D2" s="291"/>
      <c r="E2" s="291"/>
      <c r="F2" s="291"/>
      <c r="G2" s="291"/>
      <c r="H2" s="291"/>
      <c r="I2" s="291"/>
      <c r="J2" s="291"/>
      <c r="K2" s="291"/>
      <c r="L2" s="291"/>
      <c r="M2" s="291"/>
      <c r="N2" s="291"/>
    </row>
    <row r="3" ht="24" customHeight="1" spans="1:14">
      <c r="A3" s="2" t="s">
        <v>182</v>
      </c>
      <c r="B3" s="2"/>
      <c r="C3" s="2" t="s">
        <v>194</v>
      </c>
      <c r="D3" s="2"/>
      <c r="E3" s="2"/>
      <c r="F3" s="2"/>
      <c r="G3" s="2"/>
      <c r="H3" s="2" t="s">
        <v>295</v>
      </c>
      <c r="I3" s="2"/>
      <c r="J3" s="2" t="s">
        <v>63</v>
      </c>
      <c r="K3" s="2"/>
      <c r="L3" s="2"/>
      <c r="M3" s="2"/>
      <c r="N3" s="2"/>
    </row>
    <row r="4" ht="15" customHeight="1" spans="1:14">
      <c r="A4" s="2" t="s">
        <v>183</v>
      </c>
      <c r="B4" s="2"/>
      <c r="C4" s="2"/>
      <c r="D4" s="2"/>
      <c r="E4" s="2" t="s">
        <v>65</v>
      </c>
      <c r="F4" s="2" t="s">
        <v>296</v>
      </c>
      <c r="G4" s="2"/>
      <c r="H4" s="2" t="s">
        <v>297</v>
      </c>
      <c r="I4" s="2"/>
      <c r="J4" s="2" t="s">
        <v>69</v>
      </c>
      <c r="K4" s="2"/>
      <c r="L4" s="2" t="s">
        <v>298</v>
      </c>
      <c r="M4" s="2"/>
      <c r="N4" s="2" t="s">
        <v>70</v>
      </c>
    </row>
    <row r="5" ht="15" customHeight="1" spans="1:14">
      <c r="A5" s="2"/>
      <c r="B5" s="2"/>
      <c r="C5" s="2"/>
      <c r="D5" s="2"/>
      <c r="E5" s="2"/>
      <c r="F5" s="2"/>
      <c r="G5" s="2"/>
      <c r="H5" s="2"/>
      <c r="I5" s="2"/>
      <c r="J5" s="2"/>
      <c r="K5" s="2"/>
      <c r="L5" s="2"/>
      <c r="M5" s="2"/>
      <c r="N5" s="2"/>
    </row>
    <row r="6" ht="15" customHeight="1" spans="1:14">
      <c r="A6" s="2"/>
      <c r="B6" s="2"/>
      <c r="C6" s="3" t="s">
        <v>299</v>
      </c>
      <c r="D6" s="3"/>
      <c r="E6" s="2">
        <f>E7+E8</f>
        <v>133.04</v>
      </c>
      <c r="F6" s="132">
        <f>F7+F8</f>
        <v>133.04</v>
      </c>
      <c r="G6" s="133"/>
      <c r="H6" s="132">
        <f>H7+H8</f>
        <v>126.69</v>
      </c>
      <c r="I6" s="133"/>
      <c r="J6" s="2">
        <v>10</v>
      </c>
      <c r="K6" s="2"/>
      <c r="L6" s="19">
        <f>(L7+L8)/2</f>
        <v>0.96825</v>
      </c>
      <c r="M6" s="19"/>
      <c r="N6" s="86">
        <f>(N7+N8)/2</f>
        <v>9.6825</v>
      </c>
    </row>
    <row r="7" ht="15" customHeight="1" spans="1:14">
      <c r="A7" s="2"/>
      <c r="B7" s="2"/>
      <c r="C7" s="2" t="s">
        <v>300</v>
      </c>
      <c r="D7" s="2"/>
      <c r="E7" s="325">
        <v>100</v>
      </c>
      <c r="F7" s="325">
        <v>100</v>
      </c>
      <c r="G7" s="325"/>
      <c r="H7" s="325">
        <v>93.65</v>
      </c>
      <c r="I7" s="325"/>
      <c r="J7" s="2">
        <v>10</v>
      </c>
      <c r="K7" s="2"/>
      <c r="L7" s="14">
        <f t="shared" ref="L6:L8" si="0">H7/F7</f>
        <v>0.9365</v>
      </c>
      <c r="M7" s="2"/>
      <c r="N7" s="86">
        <f>L7*J7</f>
        <v>9.365</v>
      </c>
    </row>
    <row r="8" ht="15" customHeight="1" spans="1:14">
      <c r="A8" s="2"/>
      <c r="B8" s="2"/>
      <c r="C8" s="2" t="s">
        <v>301</v>
      </c>
      <c r="D8" s="2"/>
      <c r="E8" s="2">
        <v>33.04</v>
      </c>
      <c r="F8" s="2">
        <v>33.04</v>
      </c>
      <c r="G8" s="2"/>
      <c r="H8" s="2">
        <v>33.04</v>
      </c>
      <c r="I8" s="2"/>
      <c r="J8" s="2">
        <v>10</v>
      </c>
      <c r="K8" s="2"/>
      <c r="L8" s="14">
        <f t="shared" si="0"/>
        <v>1</v>
      </c>
      <c r="M8" s="2"/>
      <c r="N8" s="2">
        <f>L8*J8</f>
        <v>10</v>
      </c>
    </row>
    <row r="9" ht="15" customHeight="1" spans="1:14">
      <c r="A9" s="2"/>
      <c r="B9" s="2"/>
      <c r="C9" s="2" t="s">
        <v>302</v>
      </c>
      <c r="D9" s="2"/>
      <c r="E9" s="2"/>
      <c r="F9" s="2"/>
      <c r="G9" s="2"/>
      <c r="H9" s="2"/>
      <c r="I9" s="2"/>
      <c r="J9" s="2" t="s">
        <v>303</v>
      </c>
      <c r="K9" s="2"/>
      <c r="L9" s="2"/>
      <c r="M9" s="2"/>
      <c r="N9" s="2" t="s">
        <v>303</v>
      </c>
    </row>
    <row r="10" ht="15" customHeight="1" spans="1:14">
      <c r="A10" s="2" t="s">
        <v>304</v>
      </c>
      <c r="B10" s="2" t="s">
        <v>75</v>
      </c>
      <c r="C10" s="2"/>
      <c r="D10" s="2"/>
      <c r="E10" s="2"/>
      <c r="F10" s="2"/>
      <c r="G10" s="2"/>
      <c r="H10" s="2" t="s">
        <v>305</v>
      </c>
      <c r="I10" s="2"/>
      <c r="J10" s="2"/>
      <c r="K10" s="2"/>
      <c r="L10" s="2"/>
      <c r="M10" s="2"/>
      <c r="N10" s="2"/>
    </row>
    <row r="11" ht="112" customHeight="1" spans="1:14">
      <c r="A11" s="2"/>
      <c r="B11" s="4" t="s">
        <v>364</v>
      </c>
      <c r="C11" s="4"/>
      <c r="D11" s="4"/>
      <c r="E11" s="4"/>
      <c r="F11" s="4"/>
      <c r="G11" s="4"/>
      <c r="H11" s="4" t="s">
        <v>365</v>
      </c>
      <c r="I11" s="4"/>
      <c r="J11" s="4"/>
      <c r="K11" s="4"/>
      <c r="L11" s="4"/>
      <c r="M11" s="4"/>
      <c r="N11" s="4"/>
    </row>
    <row r="12" ht="18.95" customHeight="1" spans="1:14">
      <c r="A12" s="326" t="s">
        <v>308</v>
      </c>
      <c r="B12" s="6" t="s">
        <v>82</v>
      </c>
      <c r="C12" s="6" t="s">
        <v>83</v>
      </c>
      <c r="D12" s="6" t="s">
        <v>84</v>
      </c>
      <c r="E12" s="6"/>
      <c r="F12" s="6"/>
      <c r="G12" s="6" t="s">
        <v>85</v>
      </c>
      <c r="H12" s="6" t="s">
        <v>86</v>
      </c>
      <c r="I12" s="6" t="s">
        <v>69</v>
      </c>
      <c r="J12" s="6"/>
      <c r="K12" s="6" t="s">
        <v>70</v>
      </c>
      <c r="L12" s="6"/>
      <c r="M12" s="6" t="s">
        <v>87</v>
      </c>
      <c r="N12" s="6"/>
    </row>
    <row r="13" ht="24" customHeight="1" spans="1:14">
      <c r="A13" s="327"/>
      <c r="B13" s="70"/>
      <c r="C13" s="70" t="s">
        <v>310</v>
      </c>
      <c r="D13" s="167" t="s">
        <v>366</v>
      </c>
      <c r="E13" s="168"/>
      <c r="F13" s="169"/>
      <c r="G13" s="328">
        <v>1</v>
      </c>
      <c r="H13" s="329">
        <v>0.968</v>
      </c>
      <c r="I13" s="339">
        <v>10</v>
      </c>
      <c r="J13" s="196"/>
      <c r="K13" s="339">
        <v>9.68</v>
      </c>
      <c r="L13" s="196"/>
      <c r="M13" s="74" t="s">
        <v>207</v>
      </c>
      <c r="N13" s="75"/>
    </row>
    <row r="14" ht="24" customHeight="1" spans="1:14">
      <c r="A14" s="327"/>
      <c r="B14" s="70"/>
      <c r="C14" s="70"/>
      <c r="D14" s="167" t="s">
        <v>367</v>
      </c>
      <c r="E14" s="168"/>
      <c r="F14" s="169"/>
      <c r="G14" s="242" t="s">
        <v>368</v>
      </c>
      <c r="H14" s="242" t="s">
        <v>369</v>
      </c>
      <c r="I14" s="339">
        <v>5</v>
      </c>
      <c r="J14" s="196"/>
      <c r="K14" s="339">
        <v>5</v>
      </c>
      <c r="L14" s="196"/>
      <c r="M14" s="74"/>
      <c r="N14" s="75"/>
    </row>
    <row r="15" ht="24" customHeight="1" spans="1:14">
      <c r="A15" s="327"/>
      <c r="B15" s="70"/>
      <c r="C15" s="70"/>
      <c r="D15" s="7" t="s">
        <v>370</v>
      </c>
      <c r="E15" s="7"/>
      <c r="F15" s="7"/>
      <c r="G15" s="242" t="s">
        <v>371</v>
      </c>
      <c r="H15" s="242" t="s">
        <v>371</v>
      </c>
      <c r="I15" s="339">
        <v>5</v>
      </c>
      <c r="J15" s="196"/>
      <c r="K15" s="339">
        <v>5</v>
      </c>
      <c r="L15" s="196"/>
      <c r="M15" s="74"/>
      <c r="N15" s="75"/>
    </row>
    <row r="16" ht="24" customHeight="1" spans="1:14">
      <c r="A16" s="327"/>
      <c r="B16" s="70"/>
      <c r="C16" s="70"/>
      <c r="D16" s="7" t="s">
        <v>372</v>
      </c>
      <c r="E16" s="7"/>
      <c r="F16" s="7"/>
      <c r="G16" s="242" t="s">
        <v>373</v>
      </c>
      <c r="H16" s="242" t="s">
        <v>374</v>
      </c>
      <c r="I16" s="339">
        <v>5</v>
      </c>
      <c r="J16" s="196"/>
      <c r="K16" s="339">
        <v>5</v>
      </c>
      <c r="L16" s="196"/>
      <c r="M16" s="74"/>
      <c r="N16" s="75"/>
    </row>
    <row r="17" ht="24" customHeight="1" spans="1:14">
      <c r="A17" s="327"/>
      <c r="B17" s="70"/>
      <c r="C17" s="70"/>
      <c r="D17" s="7" t="s">
        <v>375</v>
      </c>
      <c r="E17" s="7"/>
      <c r="F17" s="7"/>
      <c r="G17" s="242" t="s">
        <v>376</v>
      </c>
      <c r="H17" s="242" t="s">
        <v>377</v>
      </c>
      <c r="I17" s="339">
        <v>5</v>
      </c>
      <c r="J17" s="196"/>
      <c r="K17" s="339">
        <v>5</v>
      </c>
      <c r="L17" s="196"/>
      <c r="M17" s="74"/>
      <c r="N17" s="75"/>
    </row>
    <row r="18" ht="29" customHeight="1" spans="1:14">
      <c r="A18" s="327"/>
      <c r="B18" s="70"/>
      <c r="C18" s="6" t="s">
        <v>315</v>
      </c>
      <c r="D18" s="167" t="s">
        <v>378</v>
      </c>
      <c r="E18" s="168"/>
      <c r="F18" s="169"/>
      <c r="G18" s="242" t="s">
        <v>377</v>
      </c>
      <c r="H18" s="328">
        <v>0.968</v>
      </c>
      <c r="I18" s="339">
        <v>5</v>
      </c>
      <c r="J18" s="196"/>
      <c r="K18" s="339">
        <f>I18*H18</f>
        <v>4.84</v>
      </c>
      <c r="L18" s="196"/>
      <c r="M18" s="167" t="s">
        <v>379</v>
      </c>
      <c r="N18" s="169"/>
    </row>
    <row r="19" ht="24" customHeight="1" spans="1:14">
      <c r="A19" s="327"/>
      <c r="B19" s="70"/>
      <c r="C19" s="6"/>
      <c r="D19" s="67" t="s">
        <v>367</v>
      </c>
      <c r="E19" s="68"/>
      <c r="F19" s="69"/>
      <c r="G19" s="242" t="s">
        <v>380</v>
      </c>
      <c r="H19" s="328">
        <v>0.8</v>
      </c>
      <c r="I19" s="339">
        <v>5</v>
      </c>
      <c r="J19" s="196"/>
      <c r="K19" s="339">
        <v>5</v>
      </c>
      <c r="L19" s="196"/>
      <c r="M19" s="74"/>
      <c r="N19" s="75"/>
    </row>
    <row r="20" ht="24" customHeight="1" spans="1:14">
      <c r="A20" s="327"/>
      <c r="B20" s="70"/>
      <c r="C20" s="6"/>
      <c r="D20" s="67" t="s">
        <v>381</v>
      </c>
      <c r="E20" s="68"/>
      <c r="F20" s="69"/>
      <c r="G20" s="242" t="s">
        <v>382</v>
      </c>
      <c r="H20" s="242" t="s">
        <v>377</v>
      </c>
      <c r="I20" s="339">
        <v>5</v>
      </c>
      <c r="J20" s="196"/>
      <c r="K20" s="339">
        <v>5</v>
      </c>
      <c r="L20" s="196"/>
      <c r="M20" s="74"/>
      <c r="N20" s="75"/>
    </row>
    <row r="21" ht="24" customHeight="1" spans="1:14">
      <c r="A21" s="327"/>
      <c r="B21" s="70"/>
      <c r="C21" s="6" t="s">
        <v>317</v>
      </c>
      <c r="D21" s="67" t="s">
        <v>383</v>
      </c>
      <c r="E21" s="68"/>
      <c r="F21" s="69"/>
      <c r="G21" s="242" t="s">
        <v>377</v>
      </c>
      <c r="H21" s="242" t="s">
        <v>377</v>
      </c>
      <c r="I21" s="339">
        <v>5</v>
      </c>
      <c r="J21" s="196"/>
      <c r="K21" s="339">
        <v>5</v>
      </c>
      <c r="L21" s="196"/>
      <c r="M21" s="74"/>
      <c r="N21" s="75"/>
    </row>
    <row r="22" ht="24" customHeight="1" spans="1:14">
      <c r="A22" s="327"/>
      <c r="B22" s="70"/>
      <c r="C22" s="6"/>
      <c r="D22" s="67" t="s">
        <v>384</v>
      </c>
      <c r="E22" s="68"/>
      <c r="F22" s="69"/>
      <c r="G22" s="242" t="s">
        <v>117</v>
      </c>
      <c r="H22" s="242" t="s">
        <v>117</v>
      </c>
      <c r="I22" s="339">
        <v>5</v>
      </c>
      <c r="J22" s="196"/>
      <c r="K22" s="339">
        <v>5</v>
      </c>
      <c r="L22" s="196"/>
      <c r="M22" s="74"/>
      <c r="N22" s="75"/>
    </row>
    <row r="23" ht="24" customHeight="1" spans="1:14">
      <c r="A23" s="327"/>
      <c r="B23" s="72"/>
      <c r="C23" s="6" t="s">
        <v>319</v>
      </c>
      <c r="D23" s="67" t="s">
        <v>385</v>
      </c>
      <c r="E23" s="68"/>
      <c r="F23" s="69"/>
      <c r="G23" s="328">
        <v>1</v>
      </c>
      <c r="H23" s="328">
        <v>1</v>
      </c>
      <c r="I23" s="339">
        <v>5</v>
      </c>
      <c r="J23" s="196"/>
      <c r="K23" s="339">
        <v>5</v>
      </c>
      <c r="L23" s="196"/>
      <c r="M23" s="6"/>
      <c r="N23" s="6"/>
    </row>
    <row r="24" ht="24" customHeight="1" spans="1:14">
      <c r="A24" s="327"/>
      <c r="B24" s="66" t="s">
        <v>321</v>
      </c>
      <c r="C24" s="66" t="s">
        <v>122</v>
      </c>
      <c r="D24" s="7" t="s">
        <v>386</v>
      </c>
      <c r="E24" s="7"/>
      <c r="F24" s="7"/>
      <c r="G24" s="174" t="s">
        <v>387</v>
      </c>
      <c r="H24" s="330" t="s">
        <v>387</v>
      </c>
      <c r="I24" s="6">
        <v>4</v>
      </c>
      <c r="J24" s="6"/>
      <c r="K24" s="6">
        <v>4</v>
      </c>
      <c r="L24" s="6"/>
      <c r="M24" s="6"/>
      <c r="N24" s="6"/>
    </row>
    <row r="25" ht="24" customHeight="1" spans="1:14">
      <c r="A25" s="327"/>
      <c r="B25" s="70"/>
      <c r="C25" s="70"/>
      <c r="D25" s="7" t="s">
        <v>388</v>
      </c>
      <c r="E25" s="7"/>
      <c r="F25" s="7"/>
      <c r="G25" s="242" t="s">
        <v>389</v>
      </c>
      <c r="H25" s="242" t="s">
        <v>377</v>
      </c>
      <c r="I25" s="339">
        <v>4</v>
      </c>
      <c r="J25" s="196"/>
      <c r="K25" s="339">
        <v>4</v>
      </c>
      <c r="L25" s="196"/>
      <c r="M25" s="74"/>
      <c r="N25" s="75"/>
    </row>
    <row r="26" ht="24" customHeight="1" spans="1:14">
      <c r="A26" s="327"/>
      <c r="B26" s="70"/>
      <c r="C26" s="6" t="s">
        <v>124</v>
      </c>
      <c r="D26" s="67" t="s">
        <v>390</v>
      </c>
      <c r="E26" s="68"/>
      <c r="F26" s="69"/>
      <c r="G26" s="242" t="s">
        <v>358</v>
      </c>
      <c r="H26" s="242" t="s">
        <v>377</v>
      </c>
      <c r="I26" s="339">
        <v>4</v>
      </c>
      <c r="J26" s="196"/>
      <c r="K26" s="339">
        <v>4</v>
      </c>
      <c r="L26" s="196"/>
      <c r="M26" s="6"/>
      <c r="N26" s="6"/>
    </row>
    <row r="27" ht="24" customHeight="1" spans="1:14">
      <c r="A27" s="327"/>
      <c r="B27" s="70"/>
      <c r="C27" s="6"/>
      <c r="D27" s="331" t="s">
        <v>391</v>
      </c>
      <c r="E27" s="332"/>
      <c r="F27" s="333"/>
      <c r="G27" s="242" t="s">
        <v>392</v>
      </c>
      <c r="H27" s="242" t="s">
        <v>377</v>
      </c>
      <c r="I27" s="339">
        <v>4</v>
      </c>
      <c r="J27" s="196"/>
      <c r="K27" s="339">
        <v>4</v>
      </c>
      <c r="L27" s="196"/>
      <c r="M27" s="6"/>
      <c r="N27" s="6"/>
    </row>
    <row r="28" ht="24" customHeight="1" spans="1:14">
      <c r="A28" s="327"/>
      <c r="B28" s="70"/>
      <c r="C28" s="6" t="s">
        <v>126</v>
      </c>
      <c r="D28" s="7" t="s">
        <v>393</v>
      </c>
      <c r="E28" s="7"/>
      <c r="F28" s="7"/>
      <c r="G28" s="242" t="s">
        <v>394</v>
      </c>
      <c r="H28" s="242" t="s">
        <v>394</v>
      </c>
      <c r="I28" s="339">
        <v>5</v>
      </c>
      <c r="J28" s="196"/>
      <c r="K28" s="339">
        <v>5</v>
      </c>
      <c r="L28" s="196"/>
      <c r="M28" s="74"/>
      <c r="N28" s="75"/>
    </row>
    <row r="29" ht="24" customHeight="1" spans="1:14">
      <c r="A29" s="327"/>
      <c r="B29" s="70"/>
      <c r="C29" s="6"/>
      <c r="D29" s="67" t="s">
        <v>395</v>
      </c>
      <c r="E29" s="68"/>
      <c r="F29" s="69"/>
      <c r="G29" s="242" t="s">
        <v>396</v>
      </c>
      <c r="H29" s="242" t="s">
        <v>377</v>
      </c>
      <c r="I29" s="339">
        <v>4</v>
      </c>
      <c r="J29" s="196"/>
      <c r="K29" s="339">
        <v>4</v>
      </c>
      <c r="L29" s="196"/>
      <c r="M29" s="74"/>
      <c r="N29" s="75"/>
    </row>
    <row r="30" ht="24" customHeight="1" spans="1:14">
      <c r="A30" s="327"/>
      <c r="B30" s="72"/>
      <c r="C30" s="66" t="s">
        <v>327</v>
      </c>
      <c r="D30" s="67" t="s">
        <v>397</v>
      </c>
      <c r="E30" s="68"/>
      <c r="F30" s="69"/>
      <c r="G30" s="242" t="s">
        <v>392</v>
      </c>
      <c r="H30" s="242" t="s">
        <v>377</v>
      </c>
      <c r="I30" s="339">
        <v>5</v>
      </c>
      <c r="J30" s="196"/>
      <c r="K30" s="339">
        <v>5</v>
      </c>
      <c r="L30" s="196"/>
      <c r="M30" s="6"/>
      <c r="N30" s="6"/>
    </row>
    <row r="31" ht="24" customHeight="1" spans="1:14">
      <c r="A31" s="334"/>
      <c r="B31" s="6" t="s">
        <v>332</v>
      </c>
      <c r="C31" s="6" t="s">
        <v>333</v>
      </c>
      <c r="D31" s="7" t="s">
        <v>398</v>
      </c>
      <c r="E31" s="7"/>
      <c r="F31" s="7"/>
      <c r="G31" s="242" t="s">
        <v>399</v>
      </c>
      <c r="H31" s="328">
        <v>0.9</v>
      </c>
      <c r="I31" s="6">
        <v>10</v>
      </c>
      <c r="J31" s="6"/>
      <c r="K31" s="6">
        <v>10</v>
      </c>
      <c r="L31" s="6"/>
      <c r="M31" s="74"/>
      <c r="N31" s="75"/>
    </row>
    <row r="32" ht="24" customHeight="1" spans="1:14">
      <c r="A32" s="9" t="s">
        <v>336</v>
      </c>
      <c r="B32" s="9"/>
      <c r="C32" s="6"/>
      <c r="D32" s="7"/>
      <c r="E32" s="7"/>
      <c r="F32" s="7"/>
      <c r="G32" s="242"/>
      <c r="H32" s="242"/>
      <c r="I32" s="9">
        <f>SUM(I13:I31)</f>
        <v>100</v>
      </c>
      <c r="J32" s="9"/>
      <c r="K32" s="9">
        <f>SUM(K13:K31)</f>
        <v>99.52</v>
      </c>
      <c r="L32" s="9"/>
      <c r="M32" s="15"/>
      <c r="N32" s="15"/>
    </row>
    <row r="33" spans="1:14">
      <c r="A33" s="335" t="s">
        <v>337</v>
      </c>
      <c r="B33" s="336" t="s">
        <v>400</v>
      </c>
      <c r="C33" s="337"/>
      <c r="D33" s="204"/>
      <c r="E33" s="205"/>
      <c r="F33" s="205"/>
      <c r="G33" s="205"/>
      <c r="H33" s="205"/>
      <c r="I33" s="205"/>
      <c r="J33" s="205"/>
      <c r="K33" s="205"/>
      <c r="L33" s="205"/>
      <c r="M33" s="205"/>
      <c r="N33" s="206"/>
    </row>
    <row r="34" spans="1:14">
      <c r="A34" s="338" t="s">
        <v>339</v>
      </c>
      <c r="B34" s="338"/>
      <c r="C34" s="338"/>
      <c r="D34" s="338"/>
      <c r="E34" s="338"/>
      <c r="F34" s="338"/>
      <c r="G34" s="338"/>
      <c r="H34" s="338"/>
      <c r="I34" s="338"/>
      <c r="J34" s="338"/>
      <c r="K34" s="338"/>
      <c r="L34" s="338"/>
      <c r="M34" s="338"/>
      <c r="N34" s="338"/>
    </row>
    <row r="35" spans="1:14">
      <c r="A35" s="338" t="s">
        <v>340</v>
      </c>
      <c r="B35" s="338"/>
      <c r="C35" s="338"/>
      <c r="D35" s="338"/>
      <c r="E35" s="338"/>
      <c r="F35" s="338"/>
      <c r="G35" s="338"/>
      <c r="H35" s="338"/>
      <c r="I35" s="338"/>
      <c r="J35" s="338"/>
      <c r="K35" s="338"/>
      <c r="L35" s="338"/>
      <c r="M35" s="338"/>
      <c r="N35" s="338"/>
    </row>
    <row r="36" spans="1:14">
      <c r="A36" s="338" t="s">
        <v>341</v>
      </c>
      <c r="B36" s="338"/>
      <c r="C36" s="338"/>
      <c r="D36" s="338"/>
      <c r="E36" s="338"/>
      <c r="F36" s="338"/>
      <c r="G36" s="338"/>
      <c r="H36" s="338"/>
      <c r="I36" s="338"/>
      <c r="J36" s="338"/>
      <c r="K36" s="338"/>
      <c r="L36" s="338"/>
      <c r="M36" s="338"/>
      <c r="N36" s="338"/>
    </row>
    <row r="37" customFormat="1" ht="15.95" customHeight="1" spans="4:12">
      <c r="D37" s="13"/>
      <c r="E37" s="13"/>
      <c r="F37" s="13"/>
      <c r="G37" s="13"/>
      <c r="H37" s="13"/>
      <c r="I37" s="13"/>
      <c r="J37" s="13"/>
      <c r="K37" s="13"/>
      <c r="L37" s="13"/>
    </row>
  </sheetData>
  <mergeCells count="136">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D29:F29"/>
    <mergeCell ref="I29:J29"/>
    <mergeCell ref="K29:L29"/>
    <mergeCell ref="M29:N29"/>
    <mergeCell ref="D30:F30"/>
    <mergeCell ref="I30:J30"/>
    <mergeCell ref="K30:L30"/>
    <mergeCell ref="M30:N30"/>
    <mergeCell ref="D31:F31"/>
    <mergeCell ref="I31:J31"/>
    <mergeCell ref="K31:L31"/>
    <mergeCell ref="M31:N31"/>
    <mergeCell ref="D32:F32"/>
    <mergeCell ref="I32:J32"/>
    <mergeCell ref="K32:L32"/>
    <mergeCell ref="M32:N32"/>
    <mergeCell ref="A34:N34"/>
    <mergeCell ref="A35:N35"/>
    <mergeCell ref="A36:N36"/>
    <mergeCell ref="A10:A11"/>
    <mergeCell ref="A12:A31"/>
    <mergeCell ref="B13:B23"/>
    <mergeCell ref="B24:B30"/>
    <mergeCell ref="C13:C17"/>
    <mergeCell ref="C18:C20"/>
    <mergeCell ref="C21:C22"/>
    <mergeCell ref="C24:C25"/>
    <mergeCell ref="C26:C27"/>
    <mergeCell ref="C28:C29"/>
    <mergeCell ref="E4:E5"/>
    <mergeCell ref="N4:N5"/>
    <mergeCell ref="A4:B9"/>
    <mergeCell ref="C4:D5"/>
    <mergeCell ref="F4:G5"/>
    <mergeCell ref="H4:I5"/>
    <mergeCell ref="J4:K5"/>
    <mergeCell ref="L4:M5"/>
  </mergeCells>
  <pageMargins left="0.75" right="0.75" top="1" bottom="1" header="0.511805555555556" footer="0.511805555555556"/>
  <pageSetup paperSize="9" scale="81"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7"/>
  <sheetViews>
    <sheetView workbookViewId="0">
      <selection activeCell="B11" sqref="B11:G11"/>
    </sheetView>
  </sheetViews>
  <sheetFormatPr defaultColWidth="9" defaultRowHeight="13.5"/>
  <cols>
    <col min="1" max="1" width="5.25" customWidth="1"/>
    <col min="3" max="3" width="7.25" customWidth="1"/>
    <col min="5" max="5" width="12.375" customWidth="1"/>
    <col min="6" max="6" width="2.375" customWidth="1"/>
    <col min="7" max="7" width="10.875" customWidth="1"/>
    <col min="8" max="8" width="10.125" customWidth="1"/>
    <col min="9" max="9" width="6.875" customWidth="1"/>
    <col min="10" max="10" width="0.875" customWidth="1"/>
    <col min="11" max="11" width="8" customWidth="1"/>
    <col min="12" max="12" width="1" customWidth="1"/>
    <col min="13" max="13" width="6.875" customWidth="1"/>
    <col min="14" max="14" width="16.25" customWidth="1"/>
  </cols>
  <sheetData>
    <row r="1" ht="42" customHeight="1" spans="1:14">
      <c r="A1" s="1" t="s">
        <v>401</v>
      </c>
      <c r="B1" s="1"/>
      <c r="C1" s="1"/>
      <c r="D1" s="1"/>
      <c r="E1" s="1"/>
      <c r="F1" s="1"/>
      <c r="G1" s="1"/>
      <c r="H1" s="1"/>
      <c r="I1" s="1"/>
      <c r="J1" s="1"/>
      <c r="K1" s="1"/>
      <c r="L1" s="1"/>
      <c r="M1" s="1"/>
      <c r="N1" s="1"/>
    </row>
    <row r="2" ht="15" customHeight="1" spans="1:14">
      <c r="A2" s="2" t="s">
        <v>181</v>
      </c>
      <c r="B2" s="2"/>
      <c r="C2" s="291" t="s">
        <v>208</v>
      </c>
      <c r="D2" s="291"/>
      <c r="E2" s="291"/>
      <c r="F2" s="291"/>
      <c r="G2" s="291"/>
      <c r="H2" s="291"/>
      <c r="I2" s="291"/>
      <c r="J2" s="291"/>
      <c r="K2" s="291"/>
      <c r="L2" s="291"/>
      <c r="M2" s="291"/>
      <c r="N2" s="291"/>
    </row>
    <row r="3" ht="24" customHeight="1" spans="1:14">
      <c r="A3" s="2" t="s">
        <v>182</v>
      </c>
      <c r="B3" s="2"/>
      <c r="C3" s="2" t="s">
        <v>194</v>
      </c>
      <c r="D3" s="2"/>
      <c r="E3" s="2"/>
      <c r="F3" s="2"/>
      <c r="G3" s="2"/>
      <c r="H3" s="2" t="s">
        <v>295</v>
      </c>
      <c r="I3" s="2"/>
      <c r="J3" s="2" t="s">
        <v>63</v>
      </c>
      <c r="K3" s="2"/>
      <c r="L3" s="2"/>
      <c r="M3" s="2"/>
      <c r="N3" s="2"/>
    </row>
    <row r="4" ht="15" customHeight="1" spans="1:14">
      <c r="A4" s="2" t="s">
        <v>183</v>
      </c>
      <c r="B4" s="2"/>
      <c r="C4" s="2"/>
      <c r="D4" s="2"/>
      <c r="E4" s="2" t="s">
        <v>65</v>
      </c>
      <c r="F4" s="2" t="s">
        <v>296</v>
      </c>
      <c r="G4" s="2"/>
      <c r="H4" s="2" t="s">
        <v>297</v>
      </c>
      <c r="I4" s="2"/>
      <c r="J4" s="2" t="s">
        <v>69</v>
      </c>
      <c r="K4" s="2"/>
      <c r="L4" s="2" t="s">
        <v>298</v>
      </c>
      <c r="M4" s="2"/>
      <c r="N4" s="2" t="s">
        <v>70</v>
      </c>
    </row>
    <row r="5" ht="15" customHeight="1" spans="1:14">
      <c r="A5" s="2"/>
      <c r="B5" s="2"/>
      <c r="C5" s="2"/>
      <c r="D5" s="2"/>
      <c r="E5" s="2"/>
      <c r="F5" s="2"/>
      <c r="G5" s="2"/>
      <c r="H5" s="2"/>
      <c r="I5" s="2"/>
      <c r="J5" s="2"/>
      <c r="K5" s="2"/>
      <c r="L5" s="2"/>
      <c r="M5" s="2"/>
      <c r="N5" s="2"/>
    </row>
    <row r="6" ht="15" customHeight="1" spans="1:14">
      <c r="A6" s="2"/>
      <c r="B6" s="2"/>
      <c r="C6" s="3" t="s">
        <v>299</v>
      </c>
      <c r="D6" s="3"/>
      <c r="E6" s="2">
        <f t="shared" ref="E6:H6" si="0">E7+E8</f>
        <v>64.12</v>
      </c>
      <c r="F6" s="132">
        <f t="shared" si="0"/>
        <v>64.12</v>
      </c>
      <c r="G6" s="133"/>
      <c r="H6" s="132">
        <f t="shared" si="0"/>
        <v>64.12</v>
      </c>
      <c r="I6" s="133"/>
      <c r="J6" s="2">
        <v>10</v>
      </c>
      <c r="K6" s="2"/>
      <c r="L6" s="19">
        <f>(L7+L8)/2</f>
        <v>1</v>
      </c>
      <c r="M6" s="19"/>
      <c r="N6" s="86">
        <f>(N7+N8)/2</f>
        <v>10</v>
      </c>
    </row>
    <row r="7" ht="15" customHeight="1" spans="1:14">
      <c r="A7" s="2"/>
      <c r="B7" s="2"/>
      <c r="C7" s="2" t="s">
        <v>300</v>
      </c>
      <c r="D7" s="2"/>
      <c r="E7" s="325">
        <v>55</v>
      </c>
      <c r="F7" s="325">
        <v>55</v>
      </c>
      <c r="G7" s="325"/>
      <c r="H7" s="325">
        <v>55</v>
      </c>
      <c r="I7" s="325"/>
      <c r="J7" s="2">
        <v>10</v>
      </c>
      <c r="K7" s="2"/>
      <c r="L7" s="14">
        <f>H7/F7</f>
        <v>1</v>
      </c>
      <c r="M7" s="2"/>
      <c r="N7" s="86">
        <f>L7*J7</f>
        <v>10</v>
      </c>
    </row>
    <row r="8" ht="15" customHeight="1" spans="1:14">
      <c r="A8" s="2"/>
      <c r="B8" s="2"/>
      <c r="C8" s="2" t="s">
        <v>301</v>
      </c>
      <c r="D8" s="2"/>
      <c r="E8" s="2">
        <v>9.12</v>
      </c>
      <c r="F8" s="2">
        <v>9.12</v>
      </c>
      <c r="G8" s="2"/>
      <c r="H8" s="2">
        <v>9.12</v>
      </c>
      <c r="I8" s="2"/>
      <c r="J8" s="2">
        <v>10</v>
      </c>
      <c r="K8" s="2"/>
      <c r="L8" s="14">
        <f>H8/F8</f>
        <v>1</v>
      </c>
      <c r="M8" s="2"/>
      <c r="N8" s="2">
        <f>L8*J8</f>
        <v>10</v>
      </c>
    </row>
    <row r="9" ht="15" customHeight="1" spans="1:14">
      <c r="A9" s="2"/>
      <c r="B9" s="2"/>
      <c r="C9" s="2" t="s">
        <v>302</v>
      </c>
      <c r="D9" s="2"/>
      <c r="E9" s="2"/>
      <c r="F9" s="2"/>
      <c r="G9" s="2"/>
      <c r="H9" s="2"/>
      <c r="I9" s="2"/>
      <c r="J9" s="2" t="s">
        <v>303</v>
      </c>
      <c r="K9" s="2"/>
      <c r="L9" s="2"/>
      <c r="M9" s="2"/>
      <c r="N9" s="2" t="s">
        <v>303</v>
      </c>
    </row>
    <row r="10" ht="15" customHeight="1" spans="1:14">
      <c r="A10" s="2" t="s">
        <v>304</v>
      </c>
      <c r="B10" s="2" t="s">
        <v>75</v>
      </c>
      <c r="C10" s="2"/>
      <c r="D10" s="2"/>
      <c r="E10" s="2"/>
      <c r="F10" s="2"/>
      <c r="G10" s="2"/>
      <c r="H10" s="2" t="s">
        <v>305</v>
      </c>
      <c r="I10" s="2"/>
      <c r="J10" s="2"/>
      <c r="K10" s="2"/>
      <c r="L10" s="2"/>
      <c r="M10" s="2"/>
      <c r="N10" s="2"/>
    </row>
    <row r="11" ht="87" customHeight="1" spans="1:14">
      <c r="A11" s="2"/>
      <c r="B11" s="4" t="s">
        <v>402</v>
      </c>
      <c r="C11" s="4"/>
      <c r="D11" s="4"/>
      <c r="E11" s="4"/>
      <c r="F11" s="4"/>
      <c r="G11" s="4"/>
      <c r="H11" s="4" t="s">
        <v>403</v>
      </c>
      <c r="I11" s="4"/>
      <c r="J11" s="4"/>
      <c r="K11" s="4"/>
      <c r="L11" s="4"/>
      <c r="M11" s="4"/>
      <c r="N11" s="4"/>
    </row>
    <row r="12" ht="18.95" customHeight="1" spans="1:14">
      <c r="A12" s="326" t="s">
        <v>308</v>
      </c>
      <c r="B12" s="6" t="s">
        <v>82</v>
      </c>
      <c r="C12" s="6" t="s">
        <v>83</v>
      </c>
      <c r="D12" s="6" t="s">
        <v>84</v>
      </c>
      <c r="E12" s="6"/>
      <c r="F12" s="6"/>
      <c r="G12" s="6" t="s">
        <v>85</v>
      </c>
      <c r="H12" s="6" t="s">
        <v>86</v>
      </c>
      <c r="I12" s="6" t="s">
        <v>69</v>
      </c>
      <c r="J12" s="6"/>
      <c r="K12" s="6" t="s">
        <v>70</v>
      </c>
      <c r="L12" s="6"/>
      <c r="M12" s="6" t="s">
        <v>87</v>
      </c>
      <c r="N12" s="6"/>
    </row>
    <row r="13" ht="24" customHeight="1" spans="1:14">
      <c r="A13" s="327"/>
      <c r="B13" s="70"/>
      <c r="C13" s="70" t="s">
        <v>310</v>
      </c>
      <c r="D13" s="167" t="s">
        <v>366</v>
      </c>
      <c r="E13" s="168"/>
      <c r="F13" s="169"/>
      <c r="G13" s="328">
        <v>1</v>
      </c>
      <c r="H13" s="329">
        <v>1</v>
      </c>
      <c r="I13" s="339">
        <v>10</v>
      </c>
      <c r="J13" s="196"/>
      <c r="K13" s="339">
        <v>10</v>
      </c>
      <c r="L13" s="196"/>
      <c r="M13" s="74" t="s">
        <v>207</v>
      </c>
      <c r="N13" s="75"/>
    </row>
    <row r="14" ht="24" customHeight="1" spans="1:14">
      <c r="A14" s="327"/>
      <c r="B14" s="70"/>
      <c r="C14" s="70"/>
      <c r="D14" s="167" t="s">
        <v>367</v>
      </c>
      <c r="E14" s="168"/>
      <c r="F14" s="169"/>
      <c r="G14" s="242" t="s">
        <v>368</v>
      </c>
      <c r="H14" s="242" t="s">
        <v>369</v>
      </c>
      <c r="I14" s="339">
        <v>5</v>
      </c>
      <c r="J14" s="196"/>
      <c r="K14" s="339">
        <v>5</v>
      </c>
      <c r="L14" s="196"/>
      <c r="M14" s="74"/>
      <c r="N14" s="75"/>
    </row>
    <row r="15" ht="24" customHeight="1" spans="1:14">
      <c r="A15" s="327"/>
      <c r="B15" s="70"/>
      <c r="C15" s="70"/>
      <c r="D15" s="7" t="s">
        <v>370</v>
      </c>
      <c r="E15" s="7"/>
      <c r="F15" s="7"/>
      <c r="G15" s="242" t="s">
        <v>371</v>
      </c>
      <c r="H15" s="242" t="s">
        <v>371</v>
      </c>
      <c r="I15" s="339">
        <v>5</v>
      </c>
      <c r="J15" s="196"/>
      <c r="K15" s="339">
        <v>5</v>
      </c>
      <c r="L15" s="196"/>
      <c r="M15" s="74"/>
      <c r="N15" s="75"/>
    </row>
    <row r="16" ht="24" customHeight="1" spans="1:14">
      <c r="A16" s="327"/>
      <c r="B16" s="70"/>
      <c r="C16" s="70"/>
      <c r="D16" s="7" t="s">
        <v>372</v>
      </c>
      <c r="E16" s="7"/>
      <c r="F16" s="7"/>
      <c r="G16" s="242" t="s">
        <v>373</v>
      </c>
      <c r="H16" s="242" t="s">
        <v>374</v>
      </c>
      <c r="I16" s="339">
        <v>5</v>
      </c>
      <c r="J16" s="196"/>
      <c r="K16" s="339">
        <v>5</v>
      </c>
      <c r="L16" s="196"/>
      <c r="M16" s="74"/>
      <c r="N16" s="75"/>
    </row>
    <row r="17" ht="24" customHeight="1" spans="1:14">
      <c r="A17" s="327"/>
      <c r="B17" s="70"/>
      <c r="C17" s="70"/>
      <c r="D17" s="7" t="s">
        <v>375</v>
      </c>
      <c r="E17" s="7"/>
      <c r="F17" s="7"/>
      <c r="G17" s="242" t="s">
        <v>376</v>
      </c>
      <c r="H17" s="242" t="s">
        <v>377</v>
      </c>
      <c r="I17" s="339">
        <v>5</v>
      </c>
      <c r="J17" s="196"/>
      <c r="K17" s="339">
        <v>5</v>
      </c>
      <c r="L17" s="196"/>
      <c r="M17" s="74"/>
      <c r="N17" s="75"/>
    </row>
    <row r="18" ht="29" customHeight="1" spans="1:14">
      <c r="A18" s="327"/>
      <c r="B18" s="70"/>
      <c r="C18" s="6" t="s">
        <v>315</v>
      </c>
      <c r="D18" s="167" t="s">
        <v>378</v>
      </c>
      <c r="E18" s="168"/>
      <c r="F18" s="169"/>
      <c r="G18" s="242" t="s">
        <v>377</v>
      </c>
      <c r="H18" s="328">
        <v>1</v>
      </c>
      <c r="I18" s="339">
        <v>5</v>
      </c>
      <c r="J18" s="196"/>
      <c r="K18" s="339">
        <f>I18*H18</f>
        <v>5</v>
      </c>
      <c r="L18" s="196"/>
      <c r="M18" s="167" t="s">
        <v>379</v>
      </c>
      <c r="N18" s="169"/>
    </row>
    <row r="19" ht="24" customHeight="1" spans="1:14">
      <c r="A19" s="327"/>
      <c r="B19" s="70"/>
      <c r="C19" s="6"/>
      <c r="D19" s="67" t="s">
        <v>367</v>
      </c>
      <c r="E19" s="68"/>
      <c r="F19" s="69"/>
      <c r="G19" s="242" t="s">
        <v>380</v>
      </c>
      <c r="H19" s="328">
        <v>0.8</v>
      </c>
      <c r="I19" s="339">
        <v>5</v>
      </c>
      <c r="J19" s="196"/>
      <c r="K19" s="339">
        <v>5</v>
      </c>
      <c r="L19" s="196"/>
      <c r="M19" s="74"/>
      <c r="N19" s="75"/>
    </row>
    <row r="20" ht="24" customHeight="1" spans="1:14">
      <c r="A20" s="327"/>
      <c r="B20" s="70"/>
      <c r="C20" s="6"/>
      <c r="D20" s="67" t="s">
        <v>381</v>
      </c>
      <c r="E20" s="68"/>
      <c r="F20" s="69"/>
      <c r="G20" s="242" t="s">
        <v>382</v>
      </c>
      <c r="H20" s="242" t="s">
        <v>377</v>
      </c>
      <c r="I20" s="339">
        <v>5</v>
      </c>
      <c r="J20" s="196"/>
      <c r="K20" s="339">
        <v>5</v>
      </c>
      <c r="L20" s="196"/>
      <c r="M20" s="74"/>
      <c r="N20" s="75"/>
    </row>
    <row r="21" ht="24" customHeight="1" spans="1:14">
      <c r="A21" s="327"/>
      <c r="B21" s="70"/>
      <c r="C21" s="6" t="s">
        <v>317</v>
      </c>
      <c r="D21" s="67" t="s">
        <v>383</v>
      </c>
      <c r="E21" s="68"/>
      <c r="F21" s="69"/>
      <c r="G21" s="242" t="s">
        <v>377</v>
      </c>
      <c r="H21" s="242" t="s">
        <v>377</v>
      </c>
      <c r="I21" s="339">
        <v>5</v>
      </c>
      <c r="J21" s="196"/>
      <c r="K21" s="339">
        <v>5</v>
      </c>
      <c r="L21" s="196"/>
      <c r="M21" s="74"/>
      <c r="N21" s="75"/>
    </row>
    <row r="22" ht="24" customHeight="1" spans="1:14">
      <c r="A22" s="327"/>
      <c r="B22" s="70"/>
      <c r="C22" s="6"/>
      <c r="D22" s="67" t="s">
        <v>384</v>
      </c>
      <c r="E22" s="68"/>
      <c r="F22" s="69"/>
      <c r="G22" s="242" t="s">
        <v>117</v>
      </c>
      <c r="H22" s="242" t="s">
        <v>117</v>
      </c>
      <c r="I22" s="339">
        <v>5</v>
      </c>
      <c r="J22" s="196"/>
      <c r="K22" s="339">
        <v>5</v>
      </c>
      <c r="L22" s="196"/>
      <c r="M22" s="74"/>
      <c r="N22" s="75"/>
    </row>
    <row r="23" ht="24" customHeight="1" spans="1:14">
      <c r="A23" s="327"/>
      <c r="B23" s="72"/>
      <c r="C23" s="6" t="s">
        <v>319</v>
      </c>
      <c r="D23" s="67" t="s">
        <v>385</v>
      </c>
      <c r="E23" s="68"/>
      <c r="F23" s="69"/>
      <c r="G23" s="328">
        <v>1</v>
      </c>
      <c r="H23" s="328">
        <v>1</v>
      </c>
      <c r="I23" s="339">
        <v>5</v>
      </c>
      <c r="J23" s="196"/>
      <c r="K23" s="339">
        <v>5</v>
      </c>
      <c r="L23" s="196"/>
      <c r="M23" s="6"/>
      <c r="N23" s="6"/>
    </row>
    <row r="24" ht="24" customHeight="1" spans="1:14">
      <c r="A24" s="327"/>
      <c r="B24" s="66" t="s">
        <v>321</v>
      </c>
      <c r="C24" s="66" t="s">
        <v>122</v>
      </c>
      <c r="D24" s="7" t="s">
        <v>386</v>
      </c>
      <c r="E24" s="7"/>
      <c r="F24" s="7"/>
      <c r="G24" s="174" t="s">
        <v>387</v>
      </c>
      <c r="H24" s="330" t="s">
        <v>387</v>
      </c>
      <c r="I24" s="6">
        <v>4</v>
      </c>
      <c r="J24" s="6"/>
      <c r="K24" s="6">
        <v>4</v>
      </c>
      <c r="L24" s="6"/>
      <c r="M24" s="6"/>
      <c r="N24" s="6"/>
    </row>
    <row r="25" ht="24" customHeight="1" spans="1:14">
      <c r="A25" s="327"/>
      <c r="B25" s="70"/>
      <c r="C25" s="70"/>
      <c r="D25" s="7" t="s">
        <v>388</v>
      </c>
      <c r="E25" s="7"/>
      <c r="F25" s="7"/>
      <c r="G25" s="242" t="s">
        <v>389</v>
      </c>
      <c r="H25" s="242" t="s">
        <v>377</v>
      </c>
      <c r="I25" s="339">
        <v>4</v>
      </c>
      <c r="J25" s="196"/>
      <c r="K25" s="339">
        <v>4</v>
      </c>
      <c r="L25" s="196"/>
      <c r="M25" s="74"/>
      <c r="N25" s="75"/>
    </row>
    <row r="26" ht="24" customHeight="1" spans="1:14">
      <c r="A26" s="327"/>
      <c r="B26" s="70"/>
      <c r="C26" s="6" t="s">
        <v>124</v>
      </c>
      <c r="D26" s="67" t="s">
        <v>390</v>
      </c>
      <c r="E26" s="68"/>
      <c r="F26" s="69"/>
      <c r="G26" s="242" t="s">
        <v>358</v>
      </c>
      <c r="H26" s="242" t="s">
        <v>377</v>
      </c>
      <c r="I26" s="339">
        <v>4</v>
      </c>
      <c r="J26" s="196"/>
      <c r="K26" s="339">
        <v>4</v>
      </c>
      <c r="L26" s="196"/>
      <c r="M26" s="6"/>
      <c r="N26" s="6"/>
    </row>
    <row r="27" ht="24" customHeight="1" spans="1:14">
      <c r="A27" s="327"/>
      <c r="B27" s="70"/>
      <c r="C27" s="6"/>
      <c r="D27" s="331" t="s">
        <v>391</v>
      </c>
      <c r="E27" s="332"/>
      <c r="F27" s="333"/>
      <c r="G27" s="242" t="s">
        <v>392</v>
      </c>
      <c r="H27" s="242" t="s">
        <v>377</v>
      </c>
      <c r="I27" s="339">
        <v>4</v>
      </c>
      <c r="J27" s="196"/>
      <c r="K27" s="339">
        <v>4</v>
      </c>
      <c r="L27" s="196"/>
      <c r="M27" s="6"/>
      <c r="N27" s="6"/>
    </row>
    <row r="28" ht="24" customHeight="1" spans="1:14">
      <c r="A28" s="327"/>
      <c r="B28" s="70"/>
      <c r="C28" s="6" t="s">
        <v>126</v>
      </c>
      <c r="D28" s="7" t="s">
        <v>393</v>
      </c>
      <c r="E28" s="7"/>
      <c r="F28" s="7"/>
      <c r="G28" s="242" t="s">
        <v>394</v>
      </c>
      <c r="H28" s="242" t="s">
        <v>394</v>
      </c>
      <c r="I28" s="339">
        <v>5</v>
      </c>
      <c r="J28" s="196"/>
      <c r="K28" s="339">
        <v>5</v>
      </c>
      <c r="L28" s="196"/>
      <c r="M28" s="74"/>
      <c r="N28" s="75"/>
    </row>
    <row r="29" ht="24" customHeight="1" spans="1:14">
      <c r="A29" s="327"/>
      <c r="B29" s="70"/>
      <c r="C29" s="6"/>
      <c r="D29" s="67" t="s">
        <v>395</v>
      </c>
      <c r="E29" s="68"/>
      <c r="F29" s="69"/>
      <c r="G29" s="242" t="s">
        <v>396</v>
      </c>
      <c r="H29" s="242" t="s">
        <v>377</v>
      </c>
      <c r="I29" s="339">
        <v>4</v>
      </c>
      <c r="J29" s="196"/>
      <c r="K29" s="339">
        <v>4</v>
      </c>
      <c r="L29" s="196"/>
      <c r="M29" s="74"/>
      <c r="N29" s="75"/>
    </row>
    <row r="30" ht="24" customHeight="1" spans="1:14">
      <c r="A30" s="327"/>
      <c r="B30" s="72"/>
      <c r="C30" s="66" t="s">
        <v>327</v>
      </c>
      <c r="D30" s="67" t="s">
        <v>397</v>
      </c>
      <c r="E30" s="68"/>
      <c r="F30" s="69"/>
      <c r="G30" s="242" t="s">
        <v>392</v>
      </c>
      <c r="H30" s="242" t="s">
        <v>377</v>
      </c>
      <c r="I30" s="339">
        <v>5</v>
      </c>
      <c r="J30" s="196"/>
      <c r="K30" s="339">
        <v>5</v>
      </c>
      <c r="L30" s="196"/>
      <c r="M30" s="6"/>
      <c r="N30" s="6"/>
    </row>
    <row r="31" ht="24" customHeight="1" spans="1:14">
      <c r="A31" s="334"/>
      <c r="B31" s="6" t="s">
        <v>332</v>
      </c>
      <c r="C31" s="6" t="s">
        <v>333</v>
      </c>
      <c r="D31" s="7" t="s">
        <v>398</v>
      </c>
      <c r="E31" s="7"/>
      <c r="F31" s="7"/>
      <c r="G31" s="242" t="s">
        <v>399</v>
      </c>
      <c r="H31" s="328">
        <v>0.9</v>
      </c>
      <c r="I31" s="6">
        <v>10</v>
      </c>
      <c r="J31" s="6"/>
      <c r="K31" s="6">
        <v>10</v>
      </c>
      <c r="L31" s="6"/>
      <c r="M31" s="74"/>
      <c r="N31" s="75"/>
    </row>
    <row r="32" ht="24" customHeight="1" spans="1:14">
      <c r="A32" s="9" t="s">
        <v>336</v>
      </c>
      <c r="B32" s="9"/>
      <c r="C32" s="6"/>
      <c r="D32" s="7"/>
      <c r="E32" s="7"/>
      <c r="F32" s="7"/>
      <c r="G32" s="242"/>
      <c r="H32" s="242"/>
      <c r="I32" s="9">
        <f>SUM(I13:I31)</f>
        <v>100</v>
      </c>
      <c r="J32" s="9"/>
      <c r="K32" s="9">
        <f>SUM(K13:K31)</f>
        <v>100</v>
      </c>
      <c r="L32" s="9"/>
      <c r="M32" s="15"/>
      <c r="N32" s="15"/>
    </row>
    <row r="33" spans="1:14">
      <c r="A33" s="335" t="s">
        <v>337</v>
      </c>
      <c r="B33" s="336" t="s">
        <v>400</v>
      </c>
      <c r="C33" s="337"/>
      <c r="D33" s="204"/>
      <c r="E33" s="205"/>
      <c r="F33" s="205"/>
      <c r="G33" s="205"/>
      <c r="H33" s="205"/>
      <c r="I33" s="205"/>
      <c r="J33" s="205"/>
      <c r="K33" s="205"/>
      <c r="L33" s="205"/>
      <c r="M33" s="205"/>
      <c r="N33" s="206"/>
    </row>
    <row r="34" spans="1:14">
      <c r="A34" s="338" t="s">
        <v>339</v>
      </c>
      <c r="B34" s="338"/>
      <c r="C34" s="338"/>
      <c r="D34" s="338"/>
      <c r="E34" s="338"/>
      <c r="F34" s="338"/>
      <c r="G34" s="338"/>
      <c r="H34" s="338"/>
      <c r="I34" s="338"/>
      <c r="J34" s="338"/>
      <c r="K34" s="338"/>
      <c r="L34" s="338"/>
      <c r="M34" s="338"/>
      <c r="N34" s="338"/>
    </row>
    <row r="35" spans="1:14">
      <c r="A35" s="338" t="s">
        <v>340</v>
      </c>
      <c r="B35" s="338"/>
      <c r="C35" s="338"/>
      <c r="D35" s="338"/>
      <c r="E35" s="338"/>
      <c r="F35" s="338"/>
      <c r="G35" s="338"/>
      <c r="H35" s="338"/>
      <c r="I35" s="338"/>
      <c r="J35" s="338"/>
      <c r="K35" s="338"/>
      <c r="L35" s="338"/>
      <c r="M35" s="338"/>
      <c r="N35" s="338"/>
    </row>
    <row r="36" spans="1:14">
      <c r="A36" s="338" t="s">
        <v>341</v>
      </c>
      <c r="B36" s="338"/>
      <c r="C36" s="338"/>
      <c r="D36" s="338"/>
      <c r="E36" s="338"/>
      <c r="F36" s="338"/>
      <c r="G36" s="338"/>
      <c r="H36" s="338"/>
      <c r="I36" s="338"/>
      <c r="J36" s="338"/>
      <c r="K36" s="338"/>
      <c r="L36" s="338"/>
      <c r="M36" s="338"/>
      <c r="N36" s="338"/>
    </row>
    <row r="37" customFormat="1" ht="15.95" customHeight="1" spans="4:12">
      <c r="D37" s="13"/>
      <c r="E37" s="13"/>
      <c r="F37" s="13"/>
      <c r="G37" s="13"/>
      <c r="H37" s="13"/>
      <c r="I37" s="13"/>
      <c r="J37" s="13"/>
      <c r="K37" s="13"/>
      <c r="L37" s="13"/>
    </row>
  </sheetData>
  <mergeCells count="136">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D29:F29"/>
    <mergeCell ref="I29:J29"/>
    <mergeCell ref="K29:L29"/>
    <mergeCell ref="M29:N29"/>
    <mergeCell ref="D30:F30"/>
    <mergeCell ref="I30:J30"/>
    <mergeCell ref="K30:L30"/>
    <mergeCell ref="M30:N30"/>
    <mergeCell ref="D31:F31"/>
    <mergeCell ref="I31:J31"/>
    <mergeCell ref="K31:L31"/>
    <mergeCell ref="M31:N31"/>
    <mergeCell ref="D32:F32"/>
    <mergeCell ref="I32:J32"/>
    <mergeCell ref="K32:L32"/>
    <mergeCell ref="M32:N32"/>
    <mergeCell ref="A34:N34"/>
    <mergeCell ref="A35:N35"/>
    <mergeCell ref="A36:N36"/>
    <mergeCell ref="A10:A11"/>
    <mergeCell ref="A12:A31"/>
    <mergeCell ref="B13:B23"/>
    <mergeCell ref="B24:B30"/>
    <mergeCell ref="C13:C17"/>
    <mergeCell ref="C18:C20"/>
    <mergeCell ref="C21:C22"/>
    <mergeCell ref="C24:C25"/>
    <mergeCell ref="C26:C27"/>
    <mergeCell ref="C28:C29"/>
    <mergeCell ref="E4:E5"/>
    <mergeCell ref="N4:N5"/>
    <mergeCell ref="A4:B9"/>
    <mergeCell ref="C4:D5"/>
    <mergeCell ref="F4:G5"/>
    <mergeCell ref="H4:I5"/>
    <mergeCell ref="J4:K5"/>
    <mergeCell ref="L4:M5"/>
  </mergeCells>
  <pageMargins left="0.751388888888889" right="0.751388888888889" top="1" bottom="1" header="0.511805555555556" footer="0.511805555555556"/>
  <pageSetup paperSize="9" scale="82" orientation="portrait"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8"/>
  <sheetViews>
    <sheetView workbookViewId="0">
      <selection activeCell="B11" sqref="B11:G11"/>
    </sheetView>
  </sheetViews>
  <sheetFormatPr defaultColWidth="9" defaultRowHeight="13.5"/>
  <cols>
    <col min="1" max="1" width="5.25" customWidth="1"/>
    <col min="3" max="3" width="9.875" customWidth="1"/>
    <col min="5" max="5" width="11.75" customWidth="1"/>
    <col min="6" max="6" width="5.875" customWidth="1"/>
    <col min="7" max="7" width="10.125" customWidth="1"/>
    <col min="8" max="8" width="9" customWidth="1"/>
    <col min="9" max="9" width="5.25" customWidth="1"/>
    <col min="10" max="10" width="0.875" customWidth="1"/>
    <col min="11" max="11" width="6.875" customWidth="1"/>
    <col min="12" max="12" width="1" customWidth="1"/>
    <col min="13" max="13" width="6" customWidth="1"/>
    <col min="14" max="14" width="6.75" customWidth="1"/>
  </cols>
  <sheetData>
    <row r="1" ht="42" customHeight="1" spans="1:14">
      <c r="A1" s="1" t="s">
        <v>404</v>
      </c>
      <c r="B1" s="1"/>
      <c r="C1" s="1"/>
      <c r="D1" s="1"/>
      <c r="E1" s="1"/>
      <c r="F1" s="1"/>
      <c r="G1" s="1"/>
      <c r="H1" s="1"/>
      <c r="I1" s="1"/>
      <c r="J1" s="1"/>
      <c r="K1" s="1"/>
      <c r="L1" s="1"/>
      <c r="M1" s="1"/>
      <c r="N1" s="1"/>
    </row>
    <row r="2" ht="18" customHeight="1" spans="1:14">
      <c r="A2" s="2" t="s">
        <v>181</v>
      </c>
      <c r="B2" s="2"/>
      <c r="C2" s="2" t="s">
        <v>210</v>
      </c>
      <c r="D2" s="2"/>
      <c r="E2" s="2"/>
      <c r="F2" s="2"/>
      <c r="G2" s="2"/>
      <c r="H2" s="2"/>
      <c r="I2" s="2"/>
      <c r="J2" s="2"/>
      <c r="K2" s="2"/>
      <c r="L2" s="2"/>
      <c r="M2" s="2"/>
      <c r="N2" s="2"/>
    </row>
    <row r="3" ht="18" customHeight="1" spans="1:14">
      <c r="A3" s="2" t="s">
        <v>182</v>
      </c>
      <c r="B3" s="2"/>
      <c r="C3" s="2" t="s">
        <v>194</v>
      </c>
      <c r="D3" s="2"/>
      <c r="E3" s="2"/>
      <c r="F3" s="2"/>
      <c r="G3" s="2"/>
      <c r="H3" s="2" t="s">
        <v>295</v>
      </c>
      <c r="I3" s="2"/>
      <c r="J3" s="2" t="s">
        <v>63</v>
      </c>
      <c r="K3" s="2"/>
      <c r="L3" s="2"/>
      <c r="M3" s="2"/>
      <c r="N3" s="2"/>
    </row>
    <row r="4" ht="15" customHeight="1" spans="1:14">
      <c r="A4" s="2" t="s">
        <v>183</v>
      </c>
      <c r="B4" s="2"/>
      <c r="C4" s="2"/>
      <c r="D4" s="2"/>
      <c r="E4" s="2" t="s">
        <v>65</v>
      </c>
      <c r="F4" s="2" t="s">
        <v>296</v>
      </c>
      <c r="G4" s="2"/>
      <c r="H4" s="2" t="s">
        <v>297</v>
      </c>
      <c r="I4" s="2"/>
      <c r="J4" s="2" t="s">
        <v>69</v>
      </c>
      <c r="K4" s="2"/>
      <c r="L4" s="2" t="s">
        <v>298</v>
      </c>
      <c r="M4" s="2"/>
      <c r="N4" s="2" t="s">
        <v>70</v>
      </c>
    </row>
    <row r="5" ht="15" customHeight="1" spans="1:14">
      <c r="A5" s="2"/>
      <c r="B5" s="2"/>
      <c r="C5" s="2"/>
      <c r="D5" s="2"/>
      <c r="E5" s="2"/>
      <c r="F5" s="2"/>
      <c r="G5" s="2"/>
      <c r="H5" s="2"/>
      <c r="I5" s="2"/>
      <c r="J5" s="2"/>
      <c r="K5" s="2"/>
      <c r="L5" s="2"/>
      <c r="M5" s="2"/>
      <c r="N5" s="2"/>
    </row>
    <row r="6" ht="15" customHeight="1" spans="1:14">
      <c r="A6" s="2"/>
      <c r="B6" s="2"/>
      <c r="C6" s="3" t="s">
        <v>299</v>
      </c>
      <c r="D6" s="3"/>
      <c r="E6" s="309">
        <v>40</v>
      </c>
      <c r="F6" s="310">
        <v>40</v>
      </c>
      <c r="G6" s="311"/>
      <c r="H6" s="310">
        <v>40</v>
      </c>
      <c r="I6" s="311"/>
      <c r="J6" s="2">
        <v>10</v>
      </c>
      <c r="K6" s="2"/>
      <c r="L6" s="14">
        <f>H6/F6</f>
        <v>1</v>
      </c>
      <c r="M6" s="2"/>
      <c r="N6" s="86">
        <v>10</v>
      </c>
    </row>
    <row r="7" ht="15" customHeight="1" spans="1:14">
      <c r="A7" s="2"/>
      <c r="B7" s="2"/>
      <c r="C7" s="2" t="s">
        <v>300</v>
      </c>
      <c r="D7" s="2"/>
      <c r="E7" s="309">
        <v>40</v>
      </c>
      <c r="F7" s="310">
        <v>40</v>
      </c>
      <c r="G7" s="311"/>
      <c r="H7" s="310">
        <v>40</v>
      </c>
      <c r="I7" s="311"/>
      <c r="J7" s="2">
        <v>10</v>
      </c>
      <c r="K7" s="2"/>
      <c r="L7" s="14">
        <f>H7/F7</f>
        <v>1</v>
      </c>
      <c r="M7" s="2"/>
      <c r="N7" s="86">
        <v>10</v>
      </c>
    </row>
    <row r="8" ht="15" customHeight="1" spans="1:14">
      <c r="A8" s="2"/>
      <c r="B8" s="2"/>
      <c r="C8" s="2" t="s">
        <v>301</v>
      </c>
      <c r="D8" s="2"/>
      <c r="E8" s="312"/>
      <c r="F8" s="312"/>
      <c r="G8" s="312"/>
      <c r="H8" s="312"/>
      <c r="I8" s="312"/>
      <c r="J8" s="2" t="s">
        <v>303</v>
      </c>
      <c r="K8" s="2"/>
      <c r="L8" s="2"/>
      <c r="M8" s="2"/>
      <c r="N8" s="2" t="s">
        <v>303</v>
      </c>
    </row>
    <row r="9" ht="15" customHeight="1" spans="1:14">
      <c r="A9" s="2"/>
      <c r="B9" s="2"/>
      <c r="C9" s="2" t="s">
        <v>302</v>
      </c>
      <c r="D9" s="2"/>
      <c r="E9" s="312"/>
      <c r="F9" s="312"/>
      <c r="G9" s="312"/>
      <c r="H9" s="312"/>
      <c r="I9" s="312"/>
      <c r="J9" s="2" t="s">
        <v>303</v>
      </c>
      <c r="K9" s="2"/>
      <c r="L9" s="2"/>
      <c r="M9" s="2"/>
      <c r="N9" s="2" t="s">
        <v>303</v>
      </c>
    </row>
    <row r="10" ht="15" customHeight="1" spans="1:14">
      <c r="A10" s="2" t="s">
        <v>304</v>
      </c>
      <c r="B10" s="2" t="s">
        <v>75</v>
      </c>
      <c r="C10" s="2"/>
      <c r="D10" s="2"/>
      <c r="E10" s="2"/>
      <c r="F10" s="2"/>
      <c r="G10" s="2"/>
      <c r="H10" s="2" t="s">
        <v>305</v>
      </c>
      <c r="I10" s="2"/>
      <c r="J10" s="2"/>
      <c r="K10" s="2"/>
      <c r="L10" s="2"/>
      <c r="M10" s="2"/>
      <c r="N10" s="2"/>
    </row>
    <row r="11" ht="144" customHeight="1" spans="1:14">
      <c r="A11" s="2"/>
      <c r="B11" s="164" t="s">
        <v>405</v>
      </c>
      <c r="C11" s="165"/>
      <c r="D11" s="165"/>
      <c r="E11" s="165"/>
      <c r="F11" s="165"/>
      <c r="G11" s="166"/>
      <c r="H11" s="164" t="s">
        <v>406</v>
      </c>
      <c r="I11" s="165"/>
      <c r="J11" s="165"/>
      <c r="K11" s="165"/>
      <c r="L11" s="165"/>
      <c r="M11" s="165"/>
      <c r="N11" s="166"/>
    </row>
    <row r="12" ht="27" customHeight="1" spans="1:14">
      <c r="A12" s="5" t="s">
        <v>308</v>
      </c>
      <c r="B12" s="6" t="s">
        <v>82</v>
      </c>
      <c r="C12" s="6" t="s">
        <v>83</v>
      </c>
      <c r="D12" s="6" t="s">
        <v>84</v>
      </c>
      <c r="E12" s="6"/>
      <c r="F12" s="6"/>
      <c r="G12" s="6" t="s">
        <v>85</v>
      </c>
      <c r="H12" s="6" t="s">
        <v>86</v>
      </c>
      <c r="I12" s="6" t="s">
        <v>69</v>
      </c>
      <c r="J12" s="6"/>
      <c r="K12" s="6" t="s">
        <v>70</v>
      </c>
      <c r="L12" s="6"/>
      <c r="M12" s="6" t="s">
        <v>87</v>
      </c>
      <c r="N12" s="6"/>
    </row>
    <row r="13" ht="18.95" customHeight="1" spans="1:14">
      <c r="A13" s="5"/>
      <c r="B13" s="70"/>
      <c r="C13" s="70" t="s">
        <v>310</v>
      </c>
      <c r="D13" s="7" t="s">
        <v>163</v>
      </c>
      <c r="E13" s="7"/>
      <c r="F13" s="7"/>
      <c r="G13" s="8">
        <v>1</v>
      </c>
      <c r="H13" s="8">
        <v>1</v>
      </c>
      <c r="I13" s="316">
        <v>10</v>
      </c>
      <c r="J13" s="324"/>
      <c r="K13" s="316">
        <v>10</v>
      </c>
      <c r="L13" s="324"/>
      <c r="M13" s="74"/>
      <c r="N13" s="75"/>
    </row>
    <row r="14" ht="18.95" customHeight="1" spans="1:14">
      <c r="A14" s="5"/>
      <c r="B14" s="70"/>
      <c r="C14" s="70"/>
      <c r="D14" s="167" t="s">
        <v>407</v>
      </c>
      <c r="E14" s="168"/>
      <c r="F14" s="169"/>
      <c r="G14" s="315">
        <v>1</v>
      </c>
      <c r="H14" s="315">
        <v>1</v>
      </c>
      <c r="I14" s="316">
        <v>5</v>
      </c>
      <c r="J14" s="324"/>
      <c r="K14" s="316">
        <v>5</v>
      </c>
      <c r="L14" s="324"/>
      <c r="M14" s="74"/>
      <c r="N14" s="75"/>
    </row>
    <row r="15" ht="18.95" customHeight="1" spans="1:14">
      <c r="A15" s="5"/>
      <c r="B15" s="70"/>
      <c r="C15" s="70"/>
      <c r="D15" s="167" t="s">
        <v>408</v>
      </c>
      <c r="E15" s="168"/>
      <c r="F15" s="169"/>
      <c r="G15" s="314" t="s">
        <v>117</v>
      </c>
      <c r="H15" s="314" t="s">
        <v>117</v>
      </c>
      <c r="I15" s="316">
        <v>5</v>
      </c>
      <c r="J15" s="324"/>
      <c r="K15" s="316">
        <v>5</v>
      </c>
      <c r="L15" s="324"/>
      <c r="M15" s="74"/>
      <c r="N15" s="75"/>
    </row>
    <row r="16" ht="18.95" customHeight="1" spans="1:14">
      <c r="A16" s="5"/>
      <c r="B16" s="70"/>
      <c r="C16" s="70"/>
      <c r="D16" s="167" t="s">
        <v>409</v>
      </c>
      <c r="E16" s="168"/>
      <c r="F16" s="169"/>
      <c r="G16" s="314" t="s">
        <v>335</v>
      </c>
      <c r="H16" s="315">
        <v>0.95</v>
      </c>
      <c r="I16" s="316">
        <v>10</v>
      </c>
      <c r="J16" s="324"/>
      <c r="K16" s="316">
        <v>10</v>
      </c>
      <c r="L16" s="324"/>
      <c r="M16" s="74"/>
      <c r="N16" s="75"/>
    </row>
    <row r="17" ht="18.95" customHeight="1" spans="1:14">
      <c r="A17" s="5"/>
      <c r="B17" s="70"/>
      <c r="C17" s="70"/>
      <c r="D17" s="167" t="s">
        <v>410</v>
      </c>
      <c r="E17" s="168"/>
      <c r="F17" s="169"/>
      <c r="G17" s="314" t="s">
        <v>335</v>
      </c>
      <c r="H17" s="315">
        <v>0.95</v>
      </c>
      <c r="I17" s="316">
        <v>5</v>
      </c>
      <c r="J17" s="324"/>
      <c r="K17" s="316">
        <v>5</v>
      </c>
      <c r="L17" s="324"/>
      <c r="M17" s="74"/>
      <c r="N17" s="75"/>
    </row>
    <row r="18" ht="18.95" customHeight="1" spans="1:14">
      <c r="A18" s="5"/>
      <c r="B18" s="70"/>
      <c r="C18" s="70"/>
      <c r="D18" s="167" t="s">
        <v>411</v>
      </c>
      <c r="E18" s="168"/>
      <c r="F18" s="169"/>
      <c r="G18" s="314" t="s">
        <v>412</v>
      </c>
      <c r="H18" s="314" t="s">
        <v>413</v>
      </c>
      <c r="I18" s="316">
        <v>5</v>
      </c>
      <c r="J18" s="324"/>
      <c r="K18" s="316">
        <v>5</v>
      </c>
      <c r="L18" s="324"/>
      <c r="M18" s="74"/>
      <c r="N18" s="75"/>
    </row>
    <row r="19" ht="18.95" customHeight="1" spans="1:14">
      <c r="A19" s="5"/>
      <c r="B19" s="70"/>
      <c r="C19" s="70"/>
      <c r="D19" s="167" t="s">
        <v>414</v>
      </c>
      <c r="E19" s="168"/>
      <c r="F19" s="169"/>
      <c r="G19" s="314" t="s">
        <v>335</v>
      </c>
      <c r="H19" s="315">
        <v>0.95</v>
      </c>
      <c r="I19" s="316">
        <v>5</v>
      </c>
      <c r="J19" s="324"/>
      <c r="K19" s="316">
        <v>5</v>
      </c>
      <c r="L19" s="324"/>
      <c r="M19" s="74"/>
      <c r="N19" s="75"/>
    </row>
    <row r="20" ht="24" customHeight="1" spans="1:14">
      <c r="A20" s="5"/>
      <c r="B20" s="70"/>
      <c r="C20" s="6" t="s">
        <v>315</v>
      </c>
      <c r="D20" s="67" t="s">
        <v>415</v>
      </c>
      <c r="E20" s="68"/>
      <c r="F20" s="69"/>
      <c r="G20" s="316" t="s">
        <v>120</v>
      </c>
      <c r="H20" s="317" t="s">
        <v>120</v>
      </c>
      <c r="I20" s="321">
        <v>2.5</v>
      </c>
      <c r="J20" s="321"/>
      <c r="K20" s="321">
        <v>2.5</v>
      </c>
      <c r="L20" s="321"/>
      <c r="M20" s="6"/>
      <c r="N20" s="6"/>
    </row>
    <row r="21" ht="24" customHeight="1" spans="1:14">
      <c r="A21" s="5"/>
      <c r="B21" s="70"/>
      <c r="C21" s="66" t="s">
        <v>317</v>
      </c>
      <c r="D21" s="7" t="s">
        <v>416</v>
      </c>
      <c r="E21" s="7"/>
      <c r="F21" s="7"/>
      <c r="G21" s="317" t="s">
        <v>117</v>
      </c>
      <c r="H21" s="317" t="s">
        <v>117</v>
      </c>
      <c r="I21" s="321">
        <v>2.5</v>
      </c>
      <c r="J21" s="321"/>
      <c r="K21" s="321">
        <v>2.5</v>
      </c>
      <c r="L21" s="321"/>
      <c r="M21" s="6"/>
      <c r="N21" s="6"/>
    </row>
    <row r="22" ht="24" customHeight="1" spans="1:14">
      <c r="A22" s="5"/>
      <c r="B22" s="70"/>
      <c r="C22" s="72"/>
      <c r="D22" s="67" t="s">
        <v>417</v>
      </c>
      <c r="E22" s="68"/>
      <c r="F22" s="69"/>
      <c r="G22" s="318" t="s">
        <v>117</v>
      </c>
      <c r="H22" s="317" t="s">
        <v>117</v>
      </c>
      <c r="I22" s="316">
        <v>5</v>
      </c>
      <c r="J22" s="324"/>
      <c r="K22" s="316">
        <v>5</v>
      </c>
      <c r="L22" s="324"/>
      <c r="M22" s="74"/>
      <c r="N22" s="75"/>
    </row>
    <row r="23" ht="24" customHeight="1" spans="1:14">
      <c r="A23" s="5"/>
      <c r="B23" s="72"/>
      <c r="C23" s="6" t="s">
        <v>319</v>
      </c>
      <c r="D23" s="7" t="s">
        <v>418</v>
      </c>
      <c r="E23" s="7"/>
      <c r="F23" s="7"/>
      <c r="G23" s="316" t="s">
        <v>120</v>
      </c>
      <c r="H23" s="317" t="s">
        <v>120</v>
      </c>
      <c r="I23" s="321">
        <v>5</v>
      </c>
      <c r="J23" s="321"/>
      <c r="K23" s="321">
        <v>5</v>
      </c>
      <c r="L23" s="321"/>
      <c r="M23" s="6"/>
      <c r="N23" s="6"/>
    </row>
    <row r="24" ht="26.45" customHeight="1" spans="1:14">
      <c r="A24" s="5"/>
      <c r="B24" s="6" t="s">
        <v>321</v>
      </c>
      <c r="C24" s="6" t="s">
        <v>122</v>
      </c>
      <c r="D24" s="7" t="s">
        <v>419</v>
      </c>
      <c r="E24" s="7"/>
      <c r="F24" s="7"/>
      <c r="G24" s="319" t="s">
        <v>335</v>
      </c>
      <c r="H24" s="320">
        <v>0.95</v>
      </c>
      <c r="I24" s="321">
        <v>5</v>
      </c>
      <c r="J24" s="321"/>
      <c r="K24" s="321">
        <v>5</v>
      </c>
      <c r="L24" s="321"/>
      <c r="M24" s="6"/>
      <c r="N24" s="6"/>
    </row>
    <row r="25" ht="26.45" customHeight="1" spans="1:14">
      <c r="A25" s="5"/>
      <c r="B25" s="6"/>
      <c r="C25" s="66" t="s">
        <v>124</v>
      </c>
      <c r="D25" s="7" t="s">
        <v>420</v>
      </c>
      <c r="E25" s="7"/>
      <c r="F25" s="7"/>
      <c r="G25" s="300" t="s">
        <v>120</v>
      </c>
      <c r="H25" s="321" t="s">
        <v>120</v>
      </c>
      <c r="I25" s="321">
        <v>4</v>
      </c>
      <c r="J25" s="321"/>
      <c r="K25" s="321">
        <v>4</v>
      </c>
      <c r="L25" s="321"/>
      <c r="M25" s="6"/>
      <c r="N25" s="6"/>
    </row>
    <row r="26" ht="22.5" customHeight="1" spans="1:14">
      <c r="A26" s="5"/>
      <c r="B26" s="6"/>
      <c r="C26" s="72"/>
      <c r="D26" s="187" t="s">
        <v>421</v>
      </c>
      <c r="E26" s="188"/>
      <c r="F26" s="189"/>
      <c r="G26" s="190" t="s">
        <v>125</v>
      </c>
      <c r="H26" s="190" t="s">
        <v>125</v>
      </c>
      <c r="I26" s="321">
        <v>4</v>
      </c>
      <c r="J26" s="321"/>
      <c r="K26" s="321">
        <v>4</v>
      </c>
      <c r="L26" s="321"/>
      <c r="M26" s="6"/>
      <c r="N26" s="6"/>
    </row>
    <row r="27" ht="26.45" customHeight="1" spans="1:14">
      <c r="A27" s="5"/>
      <c r="B27" s="6"/>
      <c r="C27" s="66" t="s">
        <v>126</v>
      </c>
      <c r="D27" s="67" t="s">
        <v>422</v>
      </c>
      <c r="E27" s="68"/>
      <c r="F27" s="69"/>
      <c r="G27" s="322" t="s">
        <v>329</v>
      </c>
      <c r="H27" s="322" t="s">
        <v>329</v>
      </c>
      <c r="I27" s="321">
        <v>4</v>
      </c>
      <c r="J27" s="321"/>
      <c r="K27" s="321">
        <v>4</v>
      </c>
      <c r="L27" s="321"/>
      <c r="M27" s="6"/>
      <c r="N27" s="6"/>
    </row>
    <row r="28" ht="26.45" customHeight="1" spans="1:14">
      <c r="A28" s="5"/>
      <c r="B28" s="6"/>
      <c r="C28" s="70"/>
      <c r="D28" s="67" t="s">
        <v>423</v>
      </c>
      <c r="E28" s="68"/>
      <c r="F28" s="69"/>
      <c r="G28" s="322" t="s">
        <v>329</v>
      </c>
      <c r="H28" s="322" t="s">
        <v>329</v>
      </c>
      <c r="I28" s="321">
        <v>4</v>
      </c>
      <c r="J28" s="321"/>
      <c r="K28" s="321">
        <v>4</v>
      </c>
      <c r="L28" s="321"/>
      <c r="M28" s="6"/>
      <c r="N28" s="6"/>
    </row>
    <row r="29" ht="19.5" customHeight="1" spans="1:14">
      <c r="A29" s="5"/>
      <c r="B29" s="6"/>
      <c r="C29" s="72"/>
      <c r="D29" s="67" t="s">
        <v>424</v>
      </c>
      <c r="E29" s="68"/>
      <c r="F29" s="69"/>
      <c r="G29" s="322" t="s">
        <v>329</v>
      </c>
      <c r="H29" s="322" t="s">
        <v>329</v>
      </c>
      <c r="I29" s="321">
        <v>4</v>
      </c>
      <c r="J29" s="321"/>
      <c r="K29" s="321">
        <v>4</v>
      </c>
      <c r="L29" s="321"/>
      <c r="M29" s="6"/>
      <c r="N29" s="6"/>
    </row>
    <row r="30" ht="26.45" customHeight="1" spans="1:14">
      <c r="A30" s="5"/>
      <c r="B30" s="6"/>
      <c r="C30" s="6" t="s">
        <v>327</v>
      </c>
      <c r="D30" s="7" t="s">
        <v>425</v>
      </c>
      <c r="E30" s="7"/>
      <c r="F30" s="7"/>
      <c r="G30" s="322" t="s">
        <v>329</v>
      </c>
      <c r="H30" s="322" t="s">
        <v>329</v>
      </c>
      <c r="I30" s="321">
        <v>5</v>
      </c>
      <c r="J30" s="321"/>
      <c r="K30" s="321">
        <v>5</v>
      </c>
      <c r="L30" s="321"/>
      <c r="M30" s="6"/>
      <c r="N30" s="6"/>
    </row>
    <row r="31" ht="26.45" customHeight="1" spans="1:14">
      <c r="A31" s="5"/>
      <c r="B31" s="66" t="s">
        <v>332</v>
      </c>
      <c r="C31" s="66" t="s">
        <v>333</v>
      </c>
      <c r="D31" s="323" t="s">
        <v>426</v>
      </c>
      <c r="E31" s="323"/>
      <c r="F31" s="323"/>
      <c r="G31" s="300" t="s">
        <v>335</v>
      </c>
      <c r="H31" s="317">
        <v>0.95</v>
      </c>
      <c r="I31" s="321">
        <v>5</v>
      </c>
      <c r="J31" s="321"/>
      <c r="K31" s="321">
        <v>5</v>
      </c>
      <c r="L31" s="321"/>
      <c r="M31" s="6"/>
      <c r="N31" s="6"/>
    </row>
    <row r="32" ht="26.45" customHeight="1" spans="1:14">
      <c r="A32" s="5"/>
      <c r="B32" s="72"/>
      <c r="C32" s="72"/>
      <c r="D32" s="323" t="s">
        <v>427</v>
      </c>
      <c r="E32" s="323"/>
      <c r="F32" s="323"/>
      <c r="G32" s="300" t="s">
        <v>335</v>
      </c>
      <c r="H32" s="317">
        <v>0.95</v>
      </c>
      <c r="I32" s="321">
        <v>5</v>
      </c>
      <c r="J32" s="321"/>
      <c r="K32" s="321">
        <v>5</v>
      </c>
      <c r="L32" s="321"/>
      <c r="M32" s="6"/>
      <c r="N32" s="6"/>
    </row>
    <row r="33" ht="15" customHeight="1" spans="1:14">
      <c r="A33" s="9" t="s">
        <v>336</v>
      </c>
      <c r="B33" s="9"/>
      <c r="C33" s="9"/>
      <c r="D33" s="9"/>
      <c r="E33" s="9"/>
      <c r="F33" s="9"/>
      <c r="G33" s="9"/>
      <c r="H33" s="9"/>
      <c r="I33" s="9">
        <f>SUM(I13:I32)</f>
        <v>100</v>
      </c>
      <c r="J33" s="9"/>
      <c r="K33" s="9">
        <f>SUM(K13:K32)</f>
        <v>100</v>
      </c>
      <c r="L33" s="9"/>
      <c r="M33" s="15"/>
      <c r="N33" s="15"/>
    </row>
    <row r="34" spans="1:14">
      <c r="A34" s="10" t="s">
        <v>337</v>
      </c>
      <c r="B34" s="11" t="s">
        <v>338</v>
      </c>
      <c r="C34" s="12"/>
      <c r="D34" s="12"/>
      <c r="E34" s="12"/>
      <c r="F34" s="12"/>
      <c r="G34" s="12"/>
      <c r="H34" s="12"/>
      <c r="I34" s="12"/>
      <c r="J34" s="12"/>
      <c r="K34" s="12"/>
      <c r="L34" s="12"/>
      <c r="M34" s="12"/>
      <c r="N34" s="16"/>
    </row>
    <row r="35" spans="1:14">
      <c r="A35" s="13" t="s">
        <v>339</v>
      </c>
      <c r="B35" s="13"/>
      <c r="C35" s="13"/>
      <c r="D35" s="13"/>
      <c r="E35" s="13"/>
      <c r="F35" s="13"/>
      <c r="G35" s="13"/>
      <c r="H35" s="13"/>
      <c r="I35" s="13"/>
      <c r="J35" s="13"/>
      <c r="K35" s="13"/>
      <c r="L35" s="13"/>
      <c r="M35" s="13"/>
      <c r="N35" s="13"/>
    </row>
    <row r="36" ht="51.95" customHeight="1" spans="1:14">
      <c r="A36" s="13" t="s">
        <v>340</v>
      </c>
      <c r="B36" s="13"/>
      <c r="C36" s="13"/>
      <c r="D36" s="13"/>
      <c r="E36" s="13"/>
      <c r="F36" s="13"/>
      <c r="G36" s="13"/>
      <c r="H36" s="13"/>
      <c r="I36" s="13"/>
      <c r="J36" s="13"/>
      <c r="K36" s="13"/>
      <c r="L36" s="13"/>
      <c r="M36" s="13"/>
      <c r="N36" s="13"/>
    </row>
    <row r="37" ht="41.1" customHeight="1" spans="1:14">
      <c r="A37" s="13" t="s">
        <v>341</v>
      </c>
      <c r="B37" s="13"/>
      <c r="C37" s="13"/>
      <c r="D37" s="13"/>
      <c r="E37" s="13"/>
      <c r="F37" s="13"/>
      <c r="G37" s="13"/>
      <c r="H37" s="13"/>
      <c r="I37" s="13"/>
      <c r="J37" s="13"/>
      <c r="K37" s="13"/>
      <c r="L37" s="13"/>
      <c r="M37" s="13"/>
      <c r="N37" s="13"/>
    </row>
    <row r="38" customFormat="1" ht="15.95" customHeight="1"/>
  </sheetData>
  <mergeCells count="141">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D29:F29"/>
    <mergeCell ref="I29:J29"/>
    <mergeCell ref="K29:L29"/>
    <mergeCell ref="M29:N29"/>
    <mergeCell ref="D30:F30"/>
    <mergeCell ref="I30:J30"/>
    <mergeCell ref="K30:L30"/>
    <mergeCell ref="M30:N30"/>
    <mergeCell ref="D31:F31"/>
    <mergeCell ref="I31:J31"/>
    <mergeCell ref="K31:L31"/>
    <mergeCell ref="M31:N31"/>
    <mergeCell ref="D32:F32"/>
    <mergeCell ref="I32:J32"/>
    <mergeCell ref="K32:L32"/>
    <mergeCell ref="M32:N32"/>
    <mergeCell ref="A33:H33"/>
    <mergeCell ref="I33:J33"/>
    <mergeCell ref="K33:L33"/>
    <mergeCell ref="M33:N33"/>
    <mergeCell ref="B34:N34"/>
    <mergeCell ref="A35:N35"/>
    <mergeCell ref="A36:N36"/>
    <mergeCell ref="A37:N37"/>
    <mergeCell ref="A10:A11"/>
    <mergeCell ref="A12:A32"/>
    <mergeCell ref="B13:B23"/>
    <mergeCell ref="B24:B30"/>
    <mergeCell ref="B31:B32"/>
    <mergeCell ref="C13:C19"/>
    <mergeCell ref="C21:C22"/>
    <mergeCell ref="C25:C26"/>
    <mergeCell ref="C27:C29"/>
    <mergeCell ref="C31:C32"/>
    <mergeCell ref="E4:E5"/>
    <mergeCell ref="N4:N5"/>
    <mergeCell ref="A4:B9"/>
    <mergeCell ref="C4:D5"/>
    <mergeCell ref="F4:G5"/>
    <mergeCell ref="H4:I5"/>
    <mergeCell ref="J4:K5"/>
    <mergeCell ref="L4:M5"/>
  </mergeCells>
  <pageMargins left="0.751388888888889" right="0.751388888888889" top="1" bottom="1" header="0.511805555555556" footer="0.511805555555556"/>
  <pageSetup paperSize="9" scale="73" orientation="portrait"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8"/>
  <sheetViews>
    <sheetView workbookViewId="0">
      <selection activeCell="B11" sqref="B11:G11"/>
    </sheetView>
  </sheetViews>
  <sheetFormatPr defaultColWidth="9" defaultRowHeight="13.5"/>
  <cols>
    <col min="1" max="1" width="5.25" customWidth="1"/>
    <col min="3" max="3" width="9.875" customWidth="1"/>
    <col min="5" max="5" width="11.75" customWidth="1"/>
    <col min="6" max="6" width="5.875" customWidth="1"/>
    <col min="7" max="7" width="10.125" customWidth="1"/>
    <col min="8" max="8" width="9" customWidth="1"/>
    <col min="9" max="9" width="5.25" customWidth="1"/>
    <col min="10" max="10" width="0.875" customWidth="1"/>
    <col min="11" max="11" width="6.875" customWidth="1"/>
    <col min="12" max="12" width="1" customWidth="1"/>
    <col min="13" max="13" width="6" customWidth="1"/>
    <col min="14" max="14" width="6.75" customWidth="1"/>
  </cols>
  <sheetData>
    <row r="1" ht="42" customHeight="1" spans="1:14">
      <c r="A1" s="1" t="s">
        <v>428</v>
      </c>
      <c r="B1" s="1"/>
      <c r="C1" s="1"/>
      <c r="D1" s="1"/>
      <c r="E1" s="1"/>
      <c r="F1" s="1"/>
      <c r="G1" s="1"/>
      <c r="H1" s="1"/>
      <c r="I1" s="1"/>
      <c r="J1" s="1"/>
      <c r="K1" s="1"/>
      <c r="L1" s="1"/>
      <c r="M1" s="1"/>
      <c r="N1" s="1"/>
    </row>
    <row r="2" ht="18" customHeight="1" spans="1:14">
      <c r="A2" s="2" t="s">
        <v>181</v>
      </c>
      <c r="B2" s="2"/>
      <c r="C2" s="2" t="s">
        <v>429</v>
      </c>
      <c r="D2" s="2"/>
      <c r="E2" s="2"/>
      <c r="F2" s="2"/>
      <c r="G2" s="2"/>
      <c r="H2" s="2"/>
      <c r="I2" s="2"/>
      <c r="J2" s="2"/>
      <c r="K2" s="2"/>
      <c r="L2" s="2"/>
      <c r="M2" s="2"/>
      <c r="N2" s="2"/>
    </row>
    <row r="3" ht="18" customHeight="1" spans="1:14">
      <c r="A3" s="2" t="s">
        <v>182</v>
      </c>
      <c r="B3" s="2"/>
      <c r="C3" s="2" t="s">
        <v>194</v>
      </c>
      <c r="D3" s="2"/>
      <c r="E3" s="2"/>
      <c r="F3" s="2"/>
      <c r="G3" s="2"/>
      <c r="H3" s="2" t="s">
        <v>295</v>
      </c>
      <c r="I3" s="2"/>
      <c r="J3" s="2" t="s">
        <v>63</v>
      </c>
      <c r="K3" s="2"/>
      <c r="L3" s="2"/>
      <c r="M3" s="2"/>
      <c r="N3" s="2"/>
    </row>
    <row r="4" ht="15" customHeight="1" spans="1:14">
      <c r="A4" s="2" t="s">
        <v>183</v>
      </c>
      <c r="B4" s="2"/>
      <c r="C4" s="2"/>
      <c r="D4" s="2"/>
      <c r="E4" s="2" t="s">
        <v>65</v>
      </c>
      <c r="F4" s="2" t="s">
        <v>296</v>
      </c>
      <c r="G4" s="2"/>
      <c r="H4" s="2" t="s">
        <v>297</v>
      </c>
      <c r="I4" s="2"/>
      <c r="J4" s="2" t="s">
        <v>69</v>
      </c>
      <c r="K4" s="2"/>
      <c r="L4" s="2" t="s">
        <v>298</v>
      </c>
      <c r="M4" s="2"/>
      <c r="N4" s="2" t="s">
        <v>70</v>
      </c>
    </row>
    <row r="5" ht="15" customHeight="1" spans="1:14">
      <c r="A5" s="2"/>
      <c r="B5" s="2"/>
      <c r="C5" s="2"/>
      <c r="D5" s="2"/>
      <c r="E5" s="2"/>
      <c r="F5" s="2"/>
      <c r="G5" s="2"/>
      <c r="H5" s="2"/>
      <c r="I5" s="2"/>
      <c r="J5" s="2"/>
      <c r="K5" s="2"/>
      <c r="L5" s="2"/>
      <c r="M5" s="2"/>
      <c r="N5" s="2"/>
    </row>
    <row r="6" ht="15" customHeight="1" spans="1:14">
      <c r="A6" s="2"/>
      <c r="B6" s="2"/>
      <c r="C6" s="3" t="s">
        <v>299</v>
      </c>
      <c r="D6" s="3"/>
      <c r="E6" s="309">
        <v>150</v>
      </c>
      <c r="F6" s="310">
        <v>150</v>
      </c>
      <c r="G6" s="311"/>
      <c r="H6" s="310">
        <v>150</v>
      </c>
      <c r="I6" s="311"/>
      <c r="J6" s="2">
        <v>10</v>
      </c>
      <c r="K6" s="2"/>
      <c r="L6" s="14">
        <f>H6/F6</f>
        <v>1</v>
      </c>
      <c r="M6" s="2"/>
      <c r="N6" s="86">
        <v>10</v>
      </c>
    </row>
    <row r="7" ht="15" customHeight="1" spans="1:14">
      <c r="A7" s="2"/>
      <c r="B7" s="2"/>
      <c r="C7" s="2" t="s">
        <v>300</v>
      </c>
      <c r="D7" s="2"/>
      <c r="E7" s="309">
        <v>150</v>
      </c>
      <c r="F7" s="310">
        <v>150</v>
      </c>
      <c r="G7" s="311"/>
      <c r="H7" s="310">
        <v>150</v>
      </c>
      <c r="I7" s="311"/>
      <c r="J7" s="2">
        <v>10</v>
      </c>
      <c r="K7" s="2"/>
      <c r="L7" s="14">
        <f>H7/F7</f>
        <v>1</v>
      </c>
      <c r="M7" s="2"/>
      <c r="N7" s="86">
        <v>10</v>
      </c>
    </row>
    <row r="8" ht="15" customHeight="1" spans="1:14">
      <c r="A8" s="2"/>
      <c r="B8" s="2"/>
      <c r="C8" s="2" t="s">
        <v>301</v>
      </c>
      <c r="D8" s="2"/>
      <c r="E8" s="312"/>
      <c r="F8" s="312"/>
      <c r="G8" s="312"/>
      <c r="H8" s="312"/>
      <c r="I8" s="312"/>
      <c r="J8" s="2" t="s">
        <v>303</v>
      </c>
      <c r="K8" s="2"/>
      <c r="L8" s="2"/>
      <c r="M8" s="2"/>
      <c r="N8" s="2" t="s">
        <v>303</v>
      </c>
    </row>
    <row r="9" ht="15" customHeight="1" spans="1:14">
      <c r="A9" s="2"/>
      <c r="B9" s="2"/>
      <c r="C9" s="2" t="s">
        <v>302</v>
      </c>
      <c r="D9" s="2"/>
      <c r="E9" s="312"/>
      <c r="F9" s="312"/>
      <c r="G9" s="312"/>
      <c r="H9" s="312"/>
      <c r="I9" s="312"/>
      <c r="J9" s="2" t="s">
        <v>303</v>
      </c>
      <c r="K9" s="2"/>
      <c r="L9" s="2"/>
      <c r="M9" s="2"/>
      <c r="N9" s="2" t="s">
        <v>303</v>
      </c>
    </row>
    <row r="10" ht="15" customHeight="1" spans="1:14">
      <c r="A10" s="2" t="s">
        <v>304</v>
      </c>
      <c r="B10" s="2" t="s">
        <v>75</v>
      </c>
      <c r="C10" s="2"/>
      <c r="D10" s="2"/>
      <c r="E10" s="2"/>
      <c r="F10" s="2"/>
      <c r="G10" s="2"/>
      <c r="H10" s="2" t="s">
        <v>305</v>
      </c>
      <c r="I10" s="2"/>
      <c r="J10" s="2"/>
      <c r="K10" s="2"/>
      <c r="L10" s="2"/>
      <c r="M10" s="2"/>
      <c r="N10" s="2"/>
    </row>
    <row r="11" ht="126" customHeight="1" spans="1:14">
      <c r="A11" s="2"/>
      <c r="B11" s="164" t="s">
        <v>430</v>
      </c>
      <c r="C11" s="165"/>
      <c r="D11" s="165"/>
      <c r="E11" s="165"/>
      <c r="F11" s="165"/>
      <c r="G11" s="166"/>
      <c r="H11" s="164" t="s">
        <v>406</v>
      </c>
      <c r="I11" s="165"/>
      <c r="J11" s="165"/>
      <c r="K11" s="165"/>
      <c r="L11" s="165"/>
      <c r="M11" s="165"/>
      <c r="N11" s="166"/>
    </row>
    <row r="12" ht="27" customHeight="1" spans="1:14">
      <c r="A12" s="5" t="s">
        <v>308</v>
      </c>
      <c r="B12" s="6" t="s">
        <v>82</v>
      </c>
      <c r="C12" s="6" t="s">
        <v>83</v>
      </c>
      <c r="D12" s="6" t="s">
        <v>84</v>
      </c>
      <c r="E12" s="6"/>
      <c r="F12" s="6"/>
      <c r="G12" s="6" t="s">
        <v>85</v>
      </c>
      <c r="H12" s="6" t="s">
        <v>86</v>
      </c>
      <c r="I12" s="6" t="s">
        <v>69</v>
      </c>
      <c r="J12" s="6"/>
      <c r="K12" s="6" t="s">
        <v>70</v>
      </c>
      <c r="L12" s="6"/>
      <c r="M12" s="6" t="s">
        <v>87</v>
      </c>
      <c r="N12" s="6"/>
    </row>
    <row r="13" ht="18.95" customHeight="1" spans="1:14">
      <c r="A13" s="5"/>
      <c r="B13" s="70"/>
      <c r="C13" s="70" t="s">
        <v>310</v>
      </c>
      <c r="D13" s="7" t="s">
        <v>163</v>
      </c>
      <c r="E13" s="7"/>
      <c r="F13" s="7"/>
      <c r="G13" s="8">
        <v>1</v>
      </c>
      <c r="H13" s="8">
        <v>1</v>
      </c>
      <c r="I13" s="316">
        <v>10</v>
      </c>
      <c r="J13" s="324"/>
      <c r="K13" s="316">
        <v>10</v>
      </c>
      <c r="L13" s="324"/>
      <c r="M13" s="74"/>
      <c r="N13" s="75"/>
    </row>
    <row r="14" ht="18.95" customHeight="1" spans="1:14">
      <c r="A14" s="5"/>
      <c r="B14" s="70"/>
      <c r="C14" s="70"/>
      <c r="D14" s="167" t="s">
        <v>431</v>
      </c>
      <c r="E14" s="168"/>
      <c r="F14" s="169"/>
      <c r="G14" s="313">
        <v>8</v>
      </c>
      <c r="H14" s="313">
        <v>8</v>
      </c>
      <c r="I14" s="316">
        <v>5</v>
      </c>
      <c r="J14" s="324"/>
      <c r="K14" s="316">
        <v>5</v>
      </c>
      <c r="L14" s="324"/>
      <c r="M14" s="74"/>
      <c r="N14" s="75"/>
    </row>
    <row r="15" ht="18.95" customHeight="1" spans="1:14">
      <c r="A15" s="5"/>
      <c r="B15" s="70"/>
      <c r="C15" s="70"/>
      <c r="D15" s="167" t="s">
        <v>408</v>
      </c>
      <c r="E15" s="168"/>
      <c r="F15" s="169"/>
      <c r="G15" s="314" t="s">
        <v>117</v>
      </c>
      <c r="H15" s="314" t="s">
        <v>117</v>
      </c>
      <c r="I15" s="316">
        <v>5</v>
      </c>
      <c r="J15" s="324"/>
      <c r="K15" s="316">
        <v>5</v>
      </c>
      <c r="L15" s="324"/>
      <c r="M15" s="74"/>
      <c r="N15" s="75"/>
    </row>
    <row r="16" ht="18.95" customHeight="1" spans="1:14">
      <c r="A16" s="5"/>
      <c r="B16" s="70"/>
      <c r="C16" s="70"/>
      <c r="D16" s="167" t="s">
        <v>409</v>
      </c>
      <c r="E16" s="168"/>
      <c r="F16" s="169"/>
      <c r="G16" s="314" t="s">
        <v>335</v>
      </c>
      <c r="H16" s="315">
        <v>0.95</v>
      </c>
      <c r="I16" s="316">
        <v>10</v>
      </c>
      <c r="J16" s="324"/>
      <c r="K16" s="316">
        <v>10</v>
      </c>
      <c r="L16" s="324"/>
      <c r="M16" s="74"/>
      <c r="N16" s="75"/>
    </row>
    <row r="17" ht="18.95" customHeight="1" spans="1:14">
      <c r="A17" s="5"/>
      <c r="B17" s="70"/>
      <c r="C17" s="70"/>
      <c r="D17" s="167" t="s">
        <v>410</v>
      </c>
      <c r="E17" s="168"/>
      <c r="F17" s="169"/>
      <c r="G17" s="314" t="s">
        <v>335</v>
      </c>
      <c r="H17" s="315">
        <v>0.95</v>
      </c>
      <c r="I17" s="316">
        <v>5</v>
      </c>
      <c r="J17" s="324"/>
      <c r="K17" s="316">
        <v>5</v>
      </c>
      <c r="L17" s="324"/>
      <c r="M17" s="74"/>
      <c r="N17" s="75"/>
    </row>
    <row r="18" ht="18.95" customHeight="1" spans="1:14">
      <c r="A18" s="5"/>
      <c r="B18" s="70"/>
      <c r="C18" s="70"/>
      <c r="D18" s="167" t="s">
        <v>411</v>
      </c>
      <c r="E18" s="168"/>
      <c r="F18" s="169"/>
      <c r="G18" s="314" t="s">
        <v>412</v>
      </c>
      <c r="H18" s="314" t="s">
        <v>413</v>
      </c>
      <c r="I18" s="316">
        <v>5</v>
      </c>
      <c r="J18" s="324"/>
      <c r="K18" s="316">
        <v>5</v>
      </c>
      <c r="L18" s="324"/>
      <c r="M18" s="74"/>
      <c r="N18" s="75"/>
    </row>
    <row r="19" ht="18.95" customHeight="1" spans="1:14">
      <c r="A19" s="5"/>
      <c r="B19" s="70"/>
      <c r="C19" s="70"/>
      <c r="D19" s="167" t="s">
        <v>414</v>
      </c>
      <c r="E19" s="168"/>
      <c r="F19" s="169"/>
      <c r="G19" s="314" t="s">
        <v>335</v>
      </c>
      <c r="H19" s="315">
        <v>0.95</v>
      </c>
      <c r="I19" s="316">
        <v>5</v>
      </c>
      <c r="J19" s="324"/>
      <c r="K19" s="316">
        <v>5</v>
      </c>
      <c r="L19" s="324"/>
      <c r="M19" s="74"/>
      <c r="N19" s="75"/>
    </row>
    <row r="20" ht="24" customHeight="1" spans="1:14">
      <c r="A20" s="5"/>
      <c r="B20" s="70"/>
      <c r="C20" s="6" t="s">
        <v>315</v>
      </c>
      <c r="D20" s="67" t="s">
        <v>415</v>
      </c>
      <c r="E20" s="68"/>
      <c r="F20" s="69"/>
      <c r="G20" s="316" t="s">
        <v>120</v>
      </c>
      <c r="H20" s="317" t="s">
        <v>120</v>
      </c>
      <c r="I20" s="321">
        <v>2.5</v>
      </c>
      <c r="J20" s="321"/>
      <c r="K20" s="321">
        <v>2.5</v>
      </c>
      <c r="L20" s="321"/>
      <c r="M20" s="6"/>
      <c r="N20" s="6"/>
    </row>
    <row r="21" ht="24" customHeight="1" spans="1:14">
      <c r="A21" s="5"/>
      <c r="B21" s="70"/>
      <c r="C21" s="66" t="s">
        <v>317</v>
      </c>
      <c r="D21" s="7" t="s">
        <v>416</v>
      </c>
      <c r="E21" s="7"/>
      <c r="F21" s="7"/>
      <c r="G21" s="317" t="s">
        <v>117</v>
      </c>
      <c r="H21" s="317" t="s">
        <v>117</v>
      </c>
      <c r="I21" s="321">
        <v>2.5</v>
      </c>
      <c r="J21" s="321"/>
      <c r="K21" s="321">
        <v>2.5</v>
      </c>
      <c r="L21" s="321"/>
      <c r="M21" s="6"/>
      <c r="N21" s="6"/>
    </row>
    <row r="22" ht="24" customHeight="1" spans="1:14">
      <c r="A22" s="5"/>
      <c r="B22" s="70"/>
      <c r="C22" s="72"/>
      <c r="D22" s="67" t="s">
        <v>417</v>
      </c>
      <c r="E22" s="68"/>
      <c r="F22" s="69"/>
      <c r="G22" s="318" t="s">
        <v>117</v>
      </c>
      <c r="H22" s="317" t="s">
        <v>117</v>
      </c>
      <c r="I22" s="316">
        <v>5</v>
      </c>
      <c r="J22" s="324"/>
      <c r="K22" s="316">
        <v>5</v>
      </c>
      <c r="L22" s="324"/>
      <c r="M22" s="74"/>
      <c r="N22" s="75"/>
    </row>
    <row r="23" ht="24" customHeight="1" spans="1:14">
      <c r="A23" s="5"/>
      <c r="B23" s="72"/>
      <c r="C23" s="6" t="s">
        <v>319</v>
      </c>
      <c r="D23" s="7" t="s">
        <v>418</v>
      </c>
      <c r="E23" s="7"/>
      <c r="F23" s="7"/>
      <c r="G23" s="316" t="s">
        <v>120</v>
      </c>
      <c r="H23" s="317" t="s">
        <v>120</v>
      </c>
      <c r="I23" s="321">
        <v>5</v>
      </c>
      <c r="J23" s="321"/>
      <c r="K23" s="321">
        <v>5</v>
      </c>
      <c r="L23" s="321"/>
      <c r="M23" s="6"/>
      <c r="N23" s="6"/>
    </row>
    <row r="24" ht="26.45" customHeight="1" spans="1:14">
      <c r="A24" s="5"/>
      <c r="B24" s="6" t="s">
        <v>321</v>
      </c>
      <c r="C24" s="6" t="s">
        <v>122</v>
      </c>
      <c r="D24" s="7" t="s">
        <v>419</v>
      </c>
      <c r="E24" s="7"/>
      <c r="F24" s="7"/>
      <c r="G24" s="319" t="s">
        <v>335</v>
      </c>
      <c r="H24" s="320">
        <v>0.95</v>
      </c>
      <c r="I24" s="321">
        <v>5</v>
      </c>
      <c r="J24" s="321"/>
      <c r="K24" s="321">
        <v>5</v>
      </c>
      <c r="L24" s="321"/>
      <c r="M24" s="6"/>
      <c r="N24" s="6"/>
    </row>
    <row r="25" ht="26.45" customHeight="1" spans="1:14">
      <c r="A25" s="5"/>
      <c r="B25" s="6"/>
      <c r="C25" s="66" t="s">
        <v>124</v>
      </c>
      <c r="D25" s="7" t="s">
        <v>420</v>
      </c>
      <c r="E25" s="7"/>
      <c r="F25" s="7"/>
      <c r="G25" s="300" t="s">
        <v>120</v>
      </c>
      <c r="H25" s="321" t="s">
        <v>120</v>
      </c>
      <c r="I25" s="321">
        <v>4</v>
      </c>
      <c r="J25" s="321"/>
      <c r="K25" s="321">
        <v>4</v>
      </c>
      <c r="L25" s="321"/>
      <c r="M25" s="6"/>
      <c r="N25" s="6"/>
    </row>
    <row r="26" ht="22.5" customHeight="1" spans="1:14">
      <c r="A26" s="5"/>
      <c r="B26" s="6"/>
      <c r="C26" s="72"/>
      <c r="D26" s="187" t="s">
        <v>421</v>
      </c>
      <c r="E26" s="188"/>
      <c r="F26" s="189"/>
      <c r="G26" s="190" t="s">
        <v>125</v>
      </c>
      <c r="H26" s="190" t="s">
        <v>125</v>
      </c>
      <c r="I26" s="321">
        <v>4</v>
      </c>
      <c r="J26" s="321"/>
      <c r="K26" s="321">
        <v>4</v>
      </c>
      <c r="L26" s="321"/>
      <c r="M26" s="6"/>
      <c r="N26" s="6"/>
    </row>
    <row r="27" ht="26.45" customHeight="1" spans="1:14">
      <c r="A27" s="5"/>
      <c r="B27" s="6"/>
      <c r="C27" s="66" t="s">
        <v>126</v>
      </c>
      <c r="D27" s="67" t="s">
        <v>422</v>
      </c>
      <c r="E27" s="68"/>
      <c r="F27" s="69"/>
      <c r="G27" s="322" t="s">
        <v>329</v>
      </c>
      <c r="H27" s="322" t="s">
        <v>329</v>
      </c>
      <c r="I27" s="321">
        <v>4</v>
      </c>
      <c r="J27" s="321"/>
      <c r="K27" s="321">
        <v>4</v>
      </c>
      <c r="L27" s="321"/>
      <c r="M27" s="6"/>
      <c r="N27" s="6"/>
    </row>
    <row r="28" ht="26.45" customHeight="1" spans="1:14">
      <c r="A28" s="5"/>
      <c r="B28" s="6"/>
      <c r="C28" s="70"/>
      <c r="D28" s="67" t="s">
        <v>423</v>
      </c>
      <c r="E28" s="68"/>
      <c r="F28" s="69"/>
      <c r="G28" s="322" t="s">
        <v>329</v>
      </c>
      <c r="H28" s="322" t="s">
        <v>329</v>
      </c>
      <c r="I28" s="321">
        <v>4</v>
      </c>
      <c r="J28" s="321"/>
      <c r="K28" s="321">
        <v>4</v>
      </c>
      <c r="L28" s="321"/>
      <c r="M28" s="6"/>
      <c r="N28" s="6"/>
    </row>
    <row r="29" ht="19.5" customHeight="1" spans="1:14">
      <c r="A29" s="5"/>
      <c r="B29" s="6"/>
      <c r="C29" s="72"/>
      <c r="D29" s="67" t="s">
        <v>424</v>
      </c>
      <c r="E29" s="68"/>
      <c r="F29" s="69"/>
      <c r="G29" s="322" t="s">
        <v>329</v>
      </c>
      <c r="H29" s="322" t="s">
        <v>329</v>
      </c>
      <c r="I29" s="321">
        <v>4</v>
      </c>
      <c r="J29" s="321"/>
      <c r="K29" s="321">
        <v>4</v>
      </c>
      <c r="L29" s="321"/>
      <c r="M29" s="6"/>
      <c r="N29" s="6"/>
    </row>
    <row r="30" ht="26.45" customHeight="1" spans="1:14">
      <c r="A30" s="5"/>
      <c r="B30" s="6"/>
      <c r="C30" s="6" t="s">
        <v>327</v>
      </c>
      <c r="D30" s="7" t="s">
        <v>425</v>
      </c>
      <c r="E30" s="7"/>
      <c r="F30" s="7"/>
      <c r="G30" s="322" t="s">
        <v>329</v>
      </c>
      <c r="H30" s="322" t="s">
        <v>329</v>
      </c>
      <c r="I30" s="321">
        <v>5</v>
      </c>
      <c r="J30" s="321"/>
      <c r="K30" s="321">
        <v>5</v>
      </c>
      <c r="L30" s="321"/>
      <c r="M30" s="6"/>
      <c r="N30" s="6"/>
    </row>
    <row r="31" ht="26.45" customHeight="1" spans="1:14">
      <c r="A31" s="5"/>
      <c r="B31" s="66" t="s">
        <v>332</v>
      </c>
      <c r="C31" s="66" t="s">
        <v>333</v>
      </c>
      <c r="D31" s="323" t="s">
        <v>426</v>
      </c>
      <c r="E31" s="323"/>
      <c r="F31" s="323"/>
      <c r="G31" s="300" t="s">
        <v>335</v>
      </c>
      <c r="H31" s="317">
        <v>0.95</v>
      </c>
      <c r="I31" s="321">
        <v>5</v>
      </c>
      <c r="J31" s="321"/>
      <c r="K31" s="321">
        <v>5</v>
      </c>
      <c r="L31" s="321"/>
      <c r="M31" s="6"/>
      <c r="N31" s="6"/>
    </row>
    <row r="32" ht="26.45" customHeight="1" spans="1:14">
      <c r="A32" s="5"/>
      <c r="B32" s="72"/>
      <c r="C32" s="72"/>
      <c r="D32" s="323" t="s">
        <v>427</v>
      </c>
      <c r="E32" s="323"/>
      <c r="F32" s="323"/>
      <c r="G32" s="300" t="s">
        <v>335</v>
      </c>
      <c r="H32" s="317">
        <v>0.95</v>
      </c>
      <c r="I32" s="321">
        <v>5</v>
      </c>
      <c r="J32" s="321"/>
      <c r="K32" s="321">
        <v>5</v>
      </c>
      <c r="L32" s="321"/>
      <c r="M32" s="6"/>
      <c r="N32" s="6"/>
    </row>
    <row r="33" ht="15" customHeight="1" spans="1:14">
      <c r="A33" s="9" t="s">
        <v>336</v>
      </c>
      <c r="B33" s="9"/>
      <c r="C33" s="9"/>
      <c r="D33" s="9"/>
      <c r="E33" s="9"/>
      <c r="F33" s="9"/>
      <c r="G33" s="9"/>
      <c r="H33" s="9"/>
      <c r="I33" s="9">
        <f>SUM(I13:I32)</f>
        <v>100</v>
      </c>
      <c r="J33" s="9"/>
      <c r="K33" s="9">
        <f>SUM(K13:K32)</f>
        <v>100</v>
      </c>
      <c r="L33" s="9"/>
      <c r="M33" s="15"/>
      <c r="N33" s="15"/>
    </row>
    <row r="34" spans="1:14">
      <c r="A34" s="10" t="s">
        <v>337</v>
      </c>
      <c r="B34" s="11" t="s">
        <v>338</v>
      </c>
      <c r="C34" s="12"/>
      <c r="D34" s="12"/>
      <c r="E34" s="12"/>
      <c r="F34" s="12"/>
      <c r="G34" s="12"/>
      <c r="H34" s="12"/>
      <c r="I34" s="12"/>
      <c r="J34" s="12"/>
      <c r="K34" s="12"/>
      <c r="L34" s="12"/>
      <c r="M34" s="12"/>
      <c r="N34" s="16"/>
    </row>
    <row r="35" spans="1:14">
      <c r="A35" s="13" t="s">
        <v>339</v>
      </c>
      <c r="B35" s="13"/>
      <c r="C35" s="13"/>
      <c r="D35" s="13"/>
      <c r="E35" s="13"/>
      <c r="F35" s="13"/>
      <c r="G35" s="13"/>
      <c r="H35" s="13"/>
      <c r="I35" s="13"/>
      <c r="J35" s="13"/>
      <c r="K35" s="13"/>
      <c r="L35" s="13"/>
      <c r="M35" s="13"/>
      <c r="N35" s="13"/>
    </row>
    <row r="36" ht="51.95" customHeight="1" spans="1:14">
      <c r="A36" s="13" t="s">
        <v>340</v>
      </c>
      <c r="B36" s="13"/>
      <c r="C36" s="13"/>
      <c r="D36" s="13"/>
      <c r="E36" s="13"/>
      <c r="F36" s="13"/>
      <c r="G36" s="13"/>
      <c r="H36" s="13"/>
      <c r="I36" s="13"/>
      <c r="J36" s="13"/>
      <c r="K36" s="13"/>
      <c r="L36" s="13"/>
      <c r="M36" s="13"/>
      <c r="N36" s="13"/>
    </row>
    <row r="37" ht="41.1" customHeight="1" spans="1:14">
      <c r="A37" s="13" t="s">
        <v>341</v>
      </c>
      <c r="B37" s="13"/>
      <c r="C37" s="13"/>
      <c r="D37" s="13"/>
      <c r="E37" s="13"/>
      <c r="F37" s="13"/>
      <c r="G37" s="13"/>
      <c r="H37" s="13"/>
      <c r="I37" s="13"/>
      <c r="J37" s="13"/>
      <c r="K37" s="13"/>
      <c r="L37" s="13"/>
      <c r="M37" s="13"/>
      <c r="N37" s="13"/>
    </row>
    <row r="38" customFormat="1" ht="15.95" customHeight="1"/>
  </sheetData>
  <mergeCells count="141">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D29:F29"/>
    <mergeCell ref="I29:J29"/>
    <mergeCell ref="K29:L29"/>
    <mergeCell ref="M29:N29"/>
    <mergeCell ref="D30:F30"/>
    <mergeCell ref="I30:J30"/>
    <mergeCell ref="K30:L30"/>
    <mergeCell ref="M30:N30"/>
    <mergeCell ref="D31:F31"/>
    <mergeCell ref="I31:J31"/>
    <mergeCell ref="K31:L31"/>
    <mergeCell ref="M31:N31"/>
    <mergeCell ref="D32:F32"/>
    <mergeCell ref="I32:J32"/>
    <mergeCell ref="K32:L32"/>
    <mergeCell ref="M32:N32"/>
    <mergeCell ref="A33:H33"/>
    <mergeCell ref="I33:J33"/>
    <mergeCell ref="K33:L33"/>
    <mergeCell ref="M33:N33"/>
    <mergeCell ref="B34:N34"/>
    <mergeCell ref="A35:N35"/>
    <mergeCell ref="A36:N36"/>
    <mergeCell ref="A37:N37"/>
    <mergeCell ref="A10:A11"/>
    <mergeCell ref="A12:A32"/>
    <mergeCell ref="B13:B23"/>
    <mergeCell ref="B24:B30"/>
    <mergeCell ref="B31:B32"/>
    <mergeCell ref="C13:C19"/>
    <mergeCell ref="C21:C22"/>
    <mergeCell ref="C25:C26"/>
    <mergeCell ref="C27:C29"/>
    <mergeCell ref="C31:C32"/>
    <mergeCell ref="E4:E5"/>
    <mergeCell ref="N4:N5"/>
    <mergeCell ref="A4:B9"/>
    <mergeCell ref="C4:D5"/>
    <mergeCell ref="F4:G5"/>
    <mergeCell ref="H4:I5"/>
    <mergeCell ref="J4:K5"/>
    <mergeCell ref="L4:M5"/>
  </mergeCells>
  <pageMargins left="0.75" right="0.75" top="1" bottom="1" header="0.511805555555556" footer="0.511805555555556"/>
  <pageSetup paperSize="9" scale="74"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5"/>
  <sheetViews>
    <sheetView workbookViewId="0">
      <selection activeCell="B11" sqref="B11:G11"/>
    </sheetView>
  </sheetViews>
  <sheetFormatPr defaultColWidth="9" defaultRowHeight="13.5"/>
  <cols>
    <col min="1" max="1" width="5.25" customWidth="1"/>
    <col min="3" max="3" width="7.25" customWidth="1"/>
    <col min="5" max="5" width="12.375" customWidth="1"/>
    <col min="6" max="6" width="2.375" customWidth="1"/>
    <col min="7" max="7" width="10.875" customWidth="1"/>
    <col min="8" max="8" width="10.125" customWidth="1"/>
    <col min="9" max="9" width="6.875" customWidth="1"/>
    <col min="10" max="10" width="0.875" customWidth="1"/>
    <col min="11" max="11" width="8" customWidth="1"/>
    <col min="12" max="12" width="1" customWidth="1"/>
    <col min="13" max="13" width="6.875" customWidth="1"/>
    <col min="14" max="14" width="12.875" customWidth="1"/>
  </cols>
  <sheetData>
    <row r="1" ht="42" customHeight="1" spans="1:14">
      <c r="A1" s="1" t="s">
        <v>432</v>
      </c>
      <c r="B1" s="1"/>
      <c r="C1" s="1"/>
      <c r="D1" s="1"/>
      <c r="E1" s="1"/>
      <c r="F1" s="1"/>
      <c r="G1" s="1"/>
      <c r="H1" s="1"/>
      <c r="I1" s="1"/>
      <c r="J1" s="1"/>
      <c r="K1" s="1"/>
      <c r="L1" s="1"/>
      <c r="M1" s="1"/>
      <c r="N1" s="1"/>
    </row>
    <row r="2" ht="15" customHeight="1" spans="1:14">
      <c r="A2" s="2" t="s">
        <v>181</v>
      </c>
      <c r="B2" s="2"/>
      <c r="C2" s="2" t="s">
        <v>212</v>
      </c>
      <c r="D2" s="2"/>
      <c r="E2" s="2"/>
      <c r="F2" s="2"/>
      <c r="G2" s="2"/>
      <c r="H2" s="2"/>
      <c r="I2" s="2"/>
      <c r="J2" s="2"/>
      <c r="K2" s="2"/>
      <c r="L2" s="2"/>
      <c r="M2" s="2"/>
      <c r="N2" s="2"/>
    </row>
    <row r="3" ht="15" customHeight="1" spans="1:14">
      <c r="A3" s="2" t="s">
        <v>182</v>
      </c>
      <c r="B3" s="2"/>
      <c r="C3" s="2" t="s">
        <v>433</v>
      </c>
      <c r="D3" s="2"/>
      <c r="E3" s="2"/>
      <c r="F3" s="2"/>
      <c r="G3" s="2"/>
      <c r="H3" s="2" t="s">
        <v>295</v>
      </c>
      <c r="I3" s="2"/>
      <c r="J3" s="2" t="s">
        <v>63</v>
      </c>
      <c r="K3" s="2"/>
      <c r="L3" s="2"/>
      <c r="M3" s="2"/>
      <c r="N3" s="2"/>
    </row>
    <row r="4" ht="15" customHeight="1" spans="1:14">
      <c r="A4" s="2" t="s">
        <v>183</v>
      </c>
      <c r="B4" s="2"/>
      <c r="C4" s="2"/>
      <c r="D4" s="2"/>
      <c r="E4" s="2" t="s">
        <v>65</v>
      </c>
      <c r="F4" s="2" t="s">
        <v>296</v>
      </c>
      <c r="G4" s="2"/>
      <c r="H4" s="2" t="s">
        <v>297</v>
      </c>
      <c r="I4" s="2"/>
      <c r="J4" s="2" t="s">
        <v>69</v>
      </c>
      <c r="K4" s="2"/>
      <c r="L4" s="2" t="s">
        <v>298</v>
      </c>
      <c r="M4" s="2"/>
      <c r="N4" s="2" t="s">
        <v>70</v>
      </c>
    </row>
    <row r="5" ht="15" customHeight="1" spans="1:14">
      <c r="A5" s="2"/>
      <c r="B5" s="2"/>
      <c r="C5" s="2"/>
      <c r="D5" s="2"/>
      <c r="E5" s="2"/>
      <c r="F5" s="2"/>
      <c r="G5" s="2"/>
      <c r="H5" s="2"/>
      <c r="I5" s="2"/>
      <c r="J5" s="2"/>
      <c r="K5" s="2"/>
      <c r="L5" s="2"/>
      <c r="M5" s="2"/>
      <c r="N5" s="2"/>
    </row>
    <row r="6" ht="15" customHeight="1" spans="1:14">
      <c r="A6" s="2"/>
      <c r="B6" s="2"/>
      <c r="C6" s="3" t="s">
        <v>299</v>
      </c>
      <c r="D6" s="3"/>
      <c r="E6" s="2">
        <f>E7+E8</f>
        <v>449.83</v>
      </c>
      <c r="F6" s="132">
        <f>F7+F8</f>
        <v>449.83</v>
      </c>
      <c r="G6" s="133"/>
      <c r="H6" s="132">
        <f>H7+H8</f>
        <v>448.53</v>
      </c>
      <c r="I6" s="133"/>
      <c r="J6" s="2">
        <v>10</v>
      </c>
      <c r="K6" s="2"/>
      <c r="L6" s="19">
        <f>H6/F6</f>
        <v>0.99711001934064</v>
      </c>
      <c r="M6" s="19"/>
      <c r="N6" s="86">
        <f>(N8+N7)/2</f>
        <v>9.98375</v>
      </c>
    </row>
    <row r="7" ht="15" customHeight="1" spans="1:14">
      <c r="A7" s="2"/>
      <c r="B7" s="2"/>
      <c r="C7" s="2" t="s">
        <v>300</v>
      </c>
      <c r="D7" s="2"/>
      <c r="E7" s="2">
        <v>400</v>
      </c>
      <c r="F7" s="2">
        <v>400</v>
      </c>
      <c r="G7" s="2"/>
      <c r="H7" s="2">
        <v>398.7</v>
      </c>
      <c r="I7" s="2"/>
      <c r="J7" s="2">
        <v>10</v>
      </c>
      <c r="K7" s="2"/>
      <c r="L7" s="19">
        <f>H7/F7</f>
        <v>0.99675</v>
      </c>
      <c r="M7" s="19"/>
      <c r="N7" s="86">
        <f>L7*J7</f>
        <v>9.9675</v>
      </c>
    </row>
    <row r="8" ht="15" customHeight="1" spans="1:14">
      <c r="A8" s="2"/>
      <c r="B8" s="2"/>
      <c r="C8" s="2" t="s">
        <v>301</v>
      </c>
      <c r="D8" s="2"/>
      <c r="E8" s="2">
        <v>49.83</v>
      </c>
      <c r="F8" s="2">
        <v>49.83</v>
      </c>
      <c r="G8" s="2"/>
      <c r="H8" s="2">
        <v>49.83</v>
      </c>
      <c r="I8" s="2"/>
      <c r="J8" s="2">
        <v>10</v>
      </c>
      <c r="K8" s="2"/>
      <c r="L8" s="19">
        <f>H8/F8</f>
        <v>1</v>
      </c>
      <c r="M8" s="19"/>
      <c r="N8" s="2">
        <v>10</v>
      </c>
    </row>
    <row r="9" ht="15" customHeight="1" spans="1:14">
      <c r="A9" s="2"/>
      <c r="B9" s="2"/>
      <c r="C9" s="2" t="s">
        <v>302</v>
      </c>
      <c r="D9" s="2"/>
      <c r="E9" s="2">
        <v>0</v>
      </c>
      <c r="F9" s="2">
        <v>0</v>
      </c>
      <c r="G9" s="2"/>
      <c r="H9" s="2">
        <v>0</v>
      </c>
      <c r="I9" s="2"/>
      <c r="J9" s="2" t="s">
        <v>303</v>
      </c>
      <c r="K9" s="2"/>
      <c r="L9" s="2"/>
      <c r="M9" s="2"/>
      <c r="N9" s="2" t="s">
        <v>303</v>
      </c>
    </row>
    <row r="10" ht="15" customHeight="1" spans="1:14">
      <c r="A10" s="2" t="s">
        <v>304</v>
      </c>
      <c r="B10" s="2" t="s">
        <v>75</v>
      </c>
      <c r="C10" s="2"/>
      <c r="D10" s="2"/>
      <c r="E10" s="2"/>
      <c r="F10" s="2"/>
      <c r="G10" s="2"/>
      <c r="H10" s="2" t="s">
        <v>305</v>
      </c>
      <c r="I10" s="2"/>
      <c r="J10" s="2"/>
      <c r="K10" s="2"/>
      <c r="L10" s="2"/>
      <c r="M10" s="2"/>
      <c r="N10" s="2"/>
    </row>
    <row r="11" ht="72" customHeight="1" spans="1:14">
      <c r="A11" s="2"/>
      <c r="B11" s="4" t="s">
        <v>434</v>
      </c>
      <c r="C11" s="4"/>
      <c r="D11" s="4"/>
      <c r="E11" s="4"/>
      <c r="F11" s="4"/>
      <c r="G11" s="4"/>
      <c r="H11" s="4" t="s">
        <v>435</v>
      </c>
      <c r="I11" s="4"/>
      <c r="J11" s="4"/>
      <c r="K11" s="4"/>
      <c r="L11" s="4"/>
      <c r="M11" s="4"/>
      <c r="N11" s="4"/>
    </row>
    <row r="12" ht="18.95" customHeight="1" spans="1:14">
      <c r="A12" s="5" t="s">
        <v>308</v>
      </c>
      <c r="B12" s="6" t="s">
        <v>82</v>
      </c>
      <c r="C12" s="6" t="s">
        <v>83</v>
      </c>
      <c r="D12" s="6" t="s">
        <v>84</v>
      </c>
      <c r="E12" s="6"/>
      <c r="F12" s="6"/>
      <c r="G12" s="6" t="s">
        <v>85</v>
      </c>
      <c r="H12" s="6" t="s">
        <v>86</v>
      </c>
      <c r="I12" s="6" t="s">
        <v>69</v>
      </c>
      <c r="J12" s="6"/>
      <c r="K12" s="6" t="s">
        <v>70</v>
      </c>
      <c r="L12" s="6"/>
      <c r="M12" s="6" t="s">
        <v>87</v>
      </c>
      <c r="N12" s="6"/>
    </row>
    <row r="13" ht="15" customHeight="1" spans="1:14">
      <c r="A13" s="5"/>
      <c r="B13" s="6" t="s">
        <v>309</v>
      </c>
      <c r="C13" s="6" t="s">
        <v>310</v>
      </c>
      <c r="D13" s="7" t="s">
        <v>407</v>
      </c>
      <c r="E13" s="7"/>
      <c r="F13" s="7"/>
      <c r="G13" s="8">
        <v>1</v>
      </c>
      <c r="H13" s="8">
        <v>1</v>
      </c>
      <c r="I13" s="6">
        <v>5</v>
      </c>
      <c r="J13" s="6"/>
      <c r="K13" s="6">
        <v>5</v>
      </c>
      <c r="L13" s="6"/>
      <c r="M13" s="6"/>
      <c r="N13" s="6"/>
    </row>
    <row r="14" ht="15" customHeight="1" spans="1:14">
      <c r="A14" s="5"/>
      <c r="B14" s="6"/>
      <c r="C14" s="6"/>
      <c r="D14" s="7" t="s">
        <v>436</v>
      </c>
      <c r="E14" s="7"/>
      <c r="F14" s="7"/>
      <c r="G14" s="6" t="s">
        <v>437</v>
      </c>
      <c r="H14" s="6" t="s">
        <v>437</v>
      </c>
      <c r="I14" s="6">
        <v>10</v>
      </c>
      <c r="J14" s="6"/>
      <c r="K14" s="6">
        <v>10</v>
      </c>
      <c r="L14" s="6"/>
      <c r="M14" s="6"/>
      <c r="N14" s="6"/>
    </row>
    <row r="15" ht="15" customHeight="1" spans="1:14">
      <c r="A15" s="5"/>
      <c r="B15" s="6"/>
      <c r="C15" s="6"/>
      <c r="D15" s="7" t="s">
        <v>163</v>
      </c>
      <c r="E15" s="7"/>
      <c r="F15" s="7"/>
      <c r="G15" s="8">
        <v>1</v>
      </c>
      <c r="H15" s="43">
        <v>0.9971</v>
      </c>
      <c r="I15" s="6">
        <v>10</v>
      </c>
      <c r="J15" s="6"/>
      <c r="K15" s="6">
        <v>9.7</v>
      </c>
      <c r="L15" s="6"/>
      <c r="M15" s="6" t="s">
        <v>438</v>
      </c>
      <c r="N15" s="6"/>
    </row>
    <row r="16" ht="15" customHeight="1" spans="1:14">
      <c r="A16" s="5"/>
      <c r="B16" s="6"/>
      <c r="C16" s="6" t="s">
        <v>315</v>
      </c>
      <c r="D16" s="7" t="s">
        <v>439</v>
      </c>
      <c r="E16" s="7"/>
      <c r="F16" s="7"/>
      <c r="G16" s="6" t="s">
        <v>440</v>
      </c>
      <c r="H16" s="6" t="s">
        <v>440</v>
      </c>
      <c r="I16" s="6">
        <v>10</v>
      </c>
      <c r="J16" s="6"/>
      <c r="K16" s="6">
        <v>10</v>
      </c>
      <c r="L16" s="6"/>
      <c r="M16" s="6"/>
      <c r="N16" s="6"/>
    </row>
    <row r="17" ht="15" customHeight="1" spans="1:14">
      <c r="A17" s="5"/>
      <c r="B17" s="6"/>
      <c r="C17" s="6"/>
      <c r="D17" s="7" t="s">
        <v>441</v>
      </c>
      <c r="E17" s="7"/>
      <c r="F17" s="7"/>
      <c r="G17" s="6" t="s">
        <v>442</v>
      </c>
      <c r="H17" s="6" t="s">
        <v>442</v>
      </c>
      <c r="I17" s="6">
        <v>5</v>
      </c>
      <c r="J17" s="6"/>
      <c r="K17" s="6">
        <v>5</v>
      </c>
      <c r="L17" s="6"/>
      <c r="M17" s="6"/>
      <c r="N17" s="6"/>
    </row>
    <row r="18" ht="15" customHeight="1" spans="1:14">
      <c r="A18" s="5"/>
      <c r="B18" s="6"/>
      <c r="C18" s="6" t="s">
        <v>317</v>
      </c>
      <c r="D18" s="7" t="s">
        <v>443</v>
      </c>
      <c r="E18" s="7"/>
      <c r="F18" s="7"/>
      <c r="G18" s="6" t="s">
        <v>117</v>
      </c>
      <c r="H18" s="6" t="s">
        <v>117</v>
      </c>
      <c r="I18" s="6">
        <v>5</v>
      </c>
      <c r="J18" s="6"/>
      <c r="K18" s="6">
        <v>5</v>
      </c>
      <c r="L18" s="6"/>
      <c r="M18" s="6"/>
      <c r="N18" s="6"/>
    </row>
    <row r="19" ht="15" customHeight="1" spans="1:14">
      <c r="A19" s="5"/>
      <c r="B19" s="6"/>
      <c r="C19" s="6"/>
      <c r="D19" s="7" t="s">
        <v>444</v>
      </c>
      <c r="E19" s="7"/>
      <c r="F19" s="7"/>
      <c r="G19" s="6" t="s">
        <v>117</v>
      </c>
      <c r="H19" s="6" t="s">
        <v>117</v>
      </c>
      <c r="I19" s="6">
        <v>5</v>
      </c>
      <c r="J19" s="6"/>
      <c r="K19" s="6">
        <v>5</v>
      </c>
      <c r="L19" s="6"/>
      <c r="M19" s="6"/>
      <c r="N19" s="6"/>
    </row>
    <row r="20" ht="15" customHeight="1" spans="1:14">
      <c r="A20" s="5"/>
      <c r="B20" s="6"/>
      <c r="C20" s="6"/>
      <c r="D20" s="7" t="s">
        <v>163</v>
      </c>
      <c r="E20" s="7"/>
      <c r="F20" s="7"/>
      <c r="G20" s="8">
        <v>1</v>
      </c>
      <c r="H20" s="8">
        <v>1</v>
      </c>
      <c r="I20" s="6">
        <v>5</v>
      </c>
      <c r="J20" s="6"/>
      <c r="K20" s="6">
        <v>5</v>
      </c>
      <c r="L20" s="6"/>
      <c r="M20" s="6"/>
      <c r="N20" s="6"/>
    </row>
    <row r="21" ht="15" customHeight="1" spans="1:14">
      <c r="A21" s="5"/>
      <c r="B21" s="6"/>
      <c r="C21" s="6" t="s">
        <v>319</v>
      </c>
      <c r="D21" s="7" t="s">
        <v>445</v>
      </c>
      <c r="E21" s="7"/>
      <c r="F21" s="7"/>
      <c r="G21" s="6" t="s">
        <v>446</v>
      </c>
      <c r="H21" s="6" t="s">
        <v>446</v>
      </c>
      <c r="I21" s="6">
        <v>10</v>
      </c>
      <c r="J21" s="6"/>
      <c r="K21" s="6">
        <v>10</v>
      </c>
      <c r="L21" s="6"/>
      <c r="M21" s="6"/>
      <c r="N21" s="6"/>
    </row>
    <row r="22" ht="15" customHeight="1" spans="1:14">
      <c r="A22" s="5"/>
      <c r="B22" s="6"/>
      <c r="C22" s="6"/>
      <c r="D22" s="7" t="s">
        <v>447</v>
      </c>
      <c r="E22" s="7"/>
      <c r="F22" s="7"/>
      <c r="G22" s="6" t="s">
        <v>446</v>
      </c>
      <c r="H22" s="6" t="s">
        <v>446</v>
      </c>
      <c r="I22" s="6">
        <v>10</v>
      </c>
      <c r="J22" s="6"/>
      <c r="K22" s="6">
        <v>10</v>
      </c>
      <c r="L22" s="6"/>
      <c r="M22" s="6"/>
      <c r="N22" s="6"/>
    </row>
    <row r="23" ht="15" customHeight="1" spans="1:14">
      <c r="A23" s="5"/>
      <c r="B23" s="6"/>
      <c r="C23" s="6"/>
      <c r="D23" s="7" t="s">
        <v>448</v>
      </c>
      <c r="E23" s="7"/>
      <c r="F23" s="7"/>
      <c r="G23" s="6" t="s">
        <v>446</v>
      </c>
      <c r="H23" s="6" t="s">
        <v>446</v>
      </c>
      <c r="I23" s="6">
        <v>5</v>
      </c>
      <c r="J23" s="6"/>
      <c r="K23" s="6">
        <v>5</v>
      </c>
      <c r="L23" s="6"/>
      <c r="M23" s="6"/>
      <c r="N23" s="6"/>
    </row>
    <row r="24" ht="15" customHeight="1" spans="1:14">
      <c r="A24" s="5"/>
      <c r="B24" s="6" t="s">
        <v>321</v>
      </c>
      <c r="C24" s="6" t="s">
        <v>122</v>
      </c>
      <c r="D24" s="7" t="s">
        <v>449</v>
      </c>
      <c r="E24" s="7"/>
      <c r="F24" s="7"/>
      <c r="G24" s="43">
        <v>0.005</v>
      </c>
      <c r="H24" s="43">
        <v>0.005</v>
      </c>
      <c r="I24" s="6">
        <v>5</v>
      </c>
      <c r="J24" s="6"/>
      <c r="K24" s="6">
        <v>5</v>
      </c>
      <c r="L24" s="6"/>
      <c r="M24" s="6"/>
      <c r="N24" s="6"/>
    </row>
    <row r="25" customFormat="1" ht="15" customHeight="1" spans="1:14">
      <c r="A25" s="5"/>
      <c r="B25" s="6"/>
      <c r="C25" s="6" t="s">
        <v>124</v>
      </c>
      <c r="D25" s="7" t="s">
        <v>450</v>
      </c>
      <c r="E25" s="7"/>
      <c r="F25" s="7"/>
      <c r="G25" s="6" t="s">
        <v>451</v>
      </c>
      <c r="H25" s="6" t="s">
        <v>451</v>
      </c>
      <c r="I25" s="6">
        <v>5</v>
      </c>
      <c r="J25" s="6"/>
      <c r="K25" s="6">
        <v>5</v>
      </c>
      <c r="L25" s="6"/>
      <c r="M25" s="6"/>
      <c r="N25" s="6"/>
    </row>
    <row r="26" ht="15" customHeight="1" spans="1:14">
      <c r="A26" s="5"/>
      <c r="B26" s="6"/>
      <c r="C26" s="6" t="s">
        <v>126</v>
      </c>
      <c r="D26" s="7" t="s">
        <v>452</v>
      </c>
      <c r="E26" s="7"/>
      <c r="F26" s="7"/>
      <c r="G26" s="6" t="s">
        <v>451</v>
      </c>
      <c r="H26" s="6" t="s">
        <v>451</v>
      </c>
      <c r="I26" s="6">
        <v>5</v>
      </c>
      <c r="J26" s="6"/>
      <c r="K26" s="6">
        <v>5</v>
      </c>
      <c r="L26" s="6"/>
      <c r="M26" s="6"/>
      <c r="N26" s="6"/>
    </row>
    <row r="27" ht="15" customHeight="1" spans="1:14">
      <c r="A27" s="5"/>
      <c r="B27" s="6"/>
      <c r="C27" s="6"/>
      <c r="D27" s="7" t="s">
        <v>453</v>
      </c>
      <c r="E27" s="7"/>
      <c r="F27" s="7"/>
      <c r="G27" s="6" t="s">
        <v>451</v>
      </c>
      <c r="H27" s="6" t="s">
        <v>451</v>
      </c>
      <c r="I27" s="6">
        <v>5</v>
      </c>
      <c r="J27" s="6"/>
      <c r="K27" s="6">
        <v>5</v>
      </c>
      <c r="L27" s="6"/>
      <c r="M27" s="6"/>
      <c r="N27" s="6"/>
    </row>
    <row r="28" ht="26" customHeight="1" spans="1:14">
      <c r="A28" s="5"/>
      <c r="B28" s="6"/>
      <c r="C28" s="6" t="s">
        <v>327</v>
      </c>
      <c r="D28" s="7" t="s">
        <v>454</v>
      </c>
      <c r="E28" s="7"/>
      <c r="F28" s="7"/>
      <c r="G28" s="6" t="s">
        <v>392</v>
      </c>
      <c r="H28" s="6" t="s">
        <v>392</v>
      </c>
      <c r="I28" s="6">
        <v>5</v>
      </c>
      <c r="J28" s="6"/>
      <c r="K28" s="6">
        <v>5</v>
      </c>
      <c r="L28" s="6"/>
      <c r="M28" s="6"/>
      <c r="N28" s="6"/>
    </row>
    <row r="29" ht="15" customHeight="1" spans="1:14">
      <c r="A29" s="5"/>
      <c r="B29" s="6" t="s">
        <v>332</v>
      </c>
      <c r="C29" s="6" t="s">
        <v>333</v>
      </c>
      <c r="D29" s="7" t="s">
        <v>455</v>
      </c>
      <c r="E29" s="7"/>
      <c r="F29" s="7"/>
      <c r="G29" s="6" t="s">
        <v>456</v>
      </c>
      <c r="H29" s="6" t="s">
        <v>456</v>
      </c>
      <c r="I29" s="6">
        <v>5</v>
      </c>
      <c r="J29" s="6"/>
      <c r="K29" s="6">
        <v>5</v>
      </c>
      <c r="L29" s="6"/>
      <c r="M29" s="6"/>
      <c r="N29" s="6"/>
    </row>
    <row r="30" ht="15" customHeight="1" spans="1:14">
      <c r="A30" s="9" t="s">
        <v>336</v>
      </c>
      <c r="B30" s="9"/>
      <c r="C30" s="9"/>
      <c r="D30" s="9"/>
      <c r="E30" s="9"/>
      <c r="F30" s="9"/>
      <c r="G30" s="9"/>
      <c r="H30" s="9"/>
      <c r="I30" s="9">
        <v>100</v>
      </c>
      <c r="J30" s="9"/>
      <c r="K30" s="9">
        <v>100</v>
      </c>
      <c r="L30" s="9"/>
      <c r="M30" s="15"/>
      <c r="N30" s="15"/>
    </row>
    <row r="31" spans="1:14">
      <c r="A31" s="10" t="s">
        <v>337</v>
      </c>
      <c r="B31" s="11" t="s">
        <v>400</v>
      </c>
      <c r="C31" s="12"/>
      <c r="D31" s="12"/>
      <c r="E31" s="12"/>
      <c r="F31" s="12"/>
      <c r="G31" s="12"/>
      <c r="H31" s="12"/>
      <c r="I31" s="12"/>
      <c r="J31" s="12"/>
      <c r="K31" s="12"/>
      <c r="L31" s="12"/>
      <c r="M31" s="12"/>
      <c r="N31" s="16"/>
    </row>
    <row r="32" spans="1:14">
      <c r="A32" s="13" t="s">
        <v>339</v>
      </c>
      <c r="B32" s="13"/>
      <c r="C32" s="13"/>
      <c r="D32" s="13"/>
      <c r="E32" s="13"/>
      <c r="F32" s="13"/>
      <c r="G32" s="13"/>
      <c r="H32" s="13"/>
      <c r="I32" s="13"/>
      <c r="J32" s="13"/>
      <c r="K32" s="13"/>
      <c r="L32" s="13"/>
      <c r="M32" s="13"/>
      <c r="N32" s="13"/>
    </row>
    <row r="33" ht="51.95" customHeight="1" spans="1:14">
      <c r="A33" s="13" t="s">
        <v>340</v>
      </c>
      <c r="B33" s="13"/>
      <c r="C33" s="13"/>
      <c r="D33" s="13"/>
      <c r="E33" s="13"/>
      <c r="F33" s="13"/>
      <c r="G33" s="13"/>
      <c r="H33" s="13"/>
      <c r="I33" s="13"/>
      <c r="J33" s="13"/>
      <c r="K33" s="13"/>
      <c r="L33" s="13"/>
      <c r="M33" s="13"/>
      <c r="N33" s="13"/>
    </row>
    <row r="34" customFormat="1" ht="41.1" customHeight="1" spans="1:14">
      <c r="A34" s="13" t="s">
        <v>341</v>
      </c>
      <c r="B34" s="13"/>
      <c r="C34" s="13"/>
      <c r="D34" s="13"/>
      <c r="E34" s="13"/>
      <c r="F34" s="13"/>
      <c r="G34" s="13"/>
      <c r="H34" s="13"/>
      <c r="I34" s="13"/>
      <c r="J34" s="13"/>
      <c r="K34" s="13"/>
      <c r="L34" s="13"/>
      <c r="M34" s="13"/>
      <c r="N34" s="13"/>
    </row>
    <row r="35" customFormat="1" ht="15.95" customHeight="1"/>
  </sheetData>
  <mergeCells count="128">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D29:F29"/>
    <mergeCell ref="I29:J29"/>
    <mergeCell ref="K29:L29"/>
    <mergeCell ref="M29:N29"/>
    <mergeCell ref="A30:H30"/>
    <mergeCell ref="I30:J30"/>
    <mergeCell ref="K30:L30"/>
    <mergeCell ref="M30:N30"/>
    <mergeCell ref="B31:N31"/>
    <mergeCell ref="A32:N32"/>
    <mergeCell ref="A33:N33"/>
    <mergeCell ref="A34:N34"/>
    <mergeCell ref="A10:A11"/>
    <mergeCell ref="A12:A29"/>
    <mergeCell ref="B13:B23"/>
    <mergeCell ref="B24:B28"/>
    <mergeCell ref="C13:C15"/>
    <mergeCell ref="C16:C17"/>
    <mergeCell ref="C18:C20"/>
    <mergeCell ref="C21:C23"/>
    <mergeCell ref="C26:C27"/>
    <mergeCell ref="E4:E5"/>
    <mergeCell ref="N4:N5"/>
    <mergeCell ref="A4:B9"/>
    <mergeCell ref="C4:D5"/>
    <mergeCell ref="F4:G5"/>
    <mergeCell ref="H4:I5"/>
    <mergeCell ref="J4:K5"/>
    <mergeCell ref="L4:M5"/>
  </mergeCells>
  <pageMargins left="0.75" right="0.75" top="1" bottom="1" header="0.511805555555556" footer="0.511805555555556"/>
  <pageSetup paperSize="9" scale="85"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9"/>
  <sheetViews>
    <sheetView workbookViewId="0">
      <selection activeCell="B11" sqref="B11:G11"/>
    </sheetView>
  </sheetViews>
  <sheetFormatPr defaultColWidth="9" defaultRowHeight="13.5"/>
  <cols>
    <col min="1" max="1" width="5.25" customWidth="1"/>
    <col min="3" max="3" width="7.25" customWidth="1"/>
    <col min="5" max="5" width="12.3833333333333" customWidth="1"/>
    <col min="6" max="6" width="2.38333333333333" customWidth="1"/>
    <col min="7" max="7" width="10.8833333333333" customWidth="1"/>
    <col min="8" max="8" width="10.1333333333333" customWidth="1"/>
    <col min="9" max="9" width="6.88333333333333" customWidth="1"/>
    <col min="10" max="10" width="0.883333333333333" customWidth="1"/>
    <col min="11" max="11" width="8" customWidth="1"/>
    <col min="12" max="12" width="1" customWidth="1"/>
    <col min="13" max="13" width="6.88333333333333" customWidth="1"/>
    <col min="14" max="14" width="12.8833333333333" customWidth="1"/>
  </cols>
  <sheetData>
    <row r="1" ht="60" customHeight="1" spans="1:14">
      <c r="A1" s="1" t="s">
        <v>457</v>
      </c>
      <c r="B1" s="1"/>
      <c r="C1" s="1"/>
      <c r="D1" s="1"/>
      <c r="E1" s="1"/>
      <c r="F1" s="1"/>
      <c r="G1" s="1"/>
      <c r="H1" s="1"/>
      <c r="I1" s="1"/>
      <c r="J1" s="1"/>
      <c r="K1" s="1"/>
      <c r="L1" s="1"/>
      <c r="M1" s="1"/>
      <c r="N1" s="1"/>
    </row>
    <row r="2" ht="15" customHeight="1" spans="1:14">
      <c r="A2" s="2" t="s">
        <v>181</v>
      </c>
      <c r="B2" s="2"/>
      <c r="C2" s="2" t="s">
        <v>458</v>
      </c>
      <c r="D2" s="2"/>
      <c r="E2" s="2"/>
      <c r="F2" s="2"/>
      <c r="G2" s="2"/>
      <c r="H2" s="2"/>
      <c r="I2" s="2"/>
      <c r="J2" s="2"/>
      <c r="K2" s="2"/>
      <c r="L2" s="2"/>
      <c r="M2" s="2"/>
      <c r="N2" s="2"/>
    </row>
    <row r="3" ht="31" customHeight="1" spans="1:14">
      <c r="A3" s="2" t="s">
        <v>182</v>
      </c>
      <c r="B3" s="2"/>
      <c r="C3" s="2" t="s">
        <v>194</v>
      </c>
      <c r="D3" s="2"/>
      <c r="E3" s="2"/>
      <c r="F3" s="2"/>
      <c r="G3" s="2"/>
      <c r="H3" s="2" t="s">
        <v>295</v>
      </c>
      <c r="I3" s="2"/>
      <c r="J3" s="2" t="s">
        <v>63</v>
      </c>
      <c r="K3" s="2"/>
      <c r="L3" s="2"/>
      <c r="M3" s="2"/>
      <c r="N3" s="2"/>
    </row>
    <row r="4" ht="15" customHeight="1" spans="1:14">
      <c r="A4" s="2" t="s">
        <v>183</v>
      </c>
      <c r="B4" s="2"/>
      <c r="C4" s="2"/>
      <c r="D4" s="2"/>
      <c r="E4" s="2" t="s">
        <v>65</v>
      </c>
      <c r="F4" s="2" t="s">
        <v>296</v>
      </c>
      <c r="G4" s="2"/>
      <c r="H4" s="2" t="s">
        <v>297</v>
      </c>
      <c r="I4" s="2"/>
      <c r="J4" s="2" t="s">
        <v>69</v>
      </c>
      <c r="K4" s="2"/>
      <c r="L4" s="2" t="s">
        <v>298</v>
      </c>
      <c r="M4" s="2"/>
      <c r="N4" s="2" t="s">
        <v>70</v>
      </c>
    </row>
    <row r="5" ht="15" customHeight="1" spans="1:14">
      <c r="A5" s="2"/>
      <c r="B5" s="2"/>
      <c r="C5" s="2"/>
      <c r="D5" s="2"/>
      <c r="E5" s="2"/>
      <c r="F5" s="2"/>
      <c r="G5" s="2"/>
      <c r="H5" s="2"/>
      <c r="I5" s="2"/>
      <c r="J5" s="2"/>
      <c r="K5" s="2"/>
      <c r="L5" s="2"/>
      <c r="M5" s="2"/>
      <c r="N5" s="2"/>
    </row>
    <row r="6" ht="15" customHeight="1" spans="1:14">
      <c r="A6" s="2"/>
      <c r="B6" s="2"/>
      <c r="C6" s="3" t="s">
        <v>299</v>
      </c>
      <c r="D6" s="3"/>
      <c r="E6" s="2">
        <v>46.05</v>
      </c>
      <c r="F6" s="2">
        <v>46.05</v>
      </c>
      <c r="G6" s="2"/>
      <c r="H6" s="2">
        <v>46.05</v>
      </c>
      <c r="I6" s="2"/>
      <c r="J6" s="2">
        <v>10</v>
      </c>
      <c r="K6" s="2"/>
      <c r="L6" s="14">
        <v>1</v>
      </c>
      <c r="M6" s="2"/>
      <c r="N6" s="2">
        <v>10</v>
      </c>
    </row>
    <row r="7" ht="15" customHeight="1" spans="1:14">
      <c r="A7" s="2"/>
      <c r="B7" s="2"/>
      <c r="C7" s="2" t="s">
        <v>300</v>
      </c>
      <c r="D7" s="2"/>
      <c r="E7" s="2">
        <v>40</v>
      </c>
      <c r="F7" s="2">
        <v>40</v>
      </c>
      <c r="G7" s="2"/>
      <c r="H7" s="2">
        <v>40</v>
      </c>
      <c r="I7" s="2"/>
      <c r="J7" s="2">
        <v>10</v>
      </c>
      <c r="K7" s="2"/>
      <c r="L7" s="14">
        <v>1</v>
      </c>
      <c r="M7" s="2"/>
      <c r="N7" s="2">
        <v>10</v>
      </c>
    </row>
    <row r="8" ht="15" customHeight="1" spans="1:14">
      <c r="A8" s="2"/>
      <c r="B8" s="2"/>
      <c r="C8" s="2" t="s">
        <v>301</v>
      </c>
      <c r="D8" s="2"/>
      <c r="E8" s="2">
        <v>6.05</v>
      </c>
      <c r="F8" s="2">
        <v>6.05</v>
      </c>
      <c r="G8" s="2"/>
      <c r="H8" s="2">
        <v>6.05</v>
      </c>
      <c r="I8" s="2"/>
      <c r="J8" s="2">
        <v>10</v>
      </c>
      <c r="K8" s="2"/>
      <c r="L8" s="14">
        <v>1</v>
      </c>
      <c r="M8" s="2"/>
      <c r="N8" s="2">
        <v>10</v>
      </c>
    </row>
    <row r="9" ht="15" customHeight="1" spans="1:14">
      <c r="A9" s="2"/>
      <c r="B9" s="2"/>
      <c r="C9" s="2" t="s">
        <v>302</v>
      </c>
      <c r="D9" s="2"/>
      <c r="E9" s="2"/>
      <c r="F9" s="2"/>
      <c r="G9" s="2"/>
      <c r="H9" s="2"/>
      <c r="I9" s="2"/>
      <c r="J9" s="2" t="s">
        <v>303</v>
      </c>
      <c r="K9" s="2"/>
      <c r="L9" s="2"/>
      <c r="M9" s="2"/>
      <c r="N9" s="2" t="s">
        <v>303</v>
      </c>
    </row>
    <row r="10" ht="15" customHeight="1" spans="1:14">
      <c r="A10" s="2" t="s">
        <v>304</v>
      </c>
      <c r="B10" s="2" t="s">
        <v>75</v>
      </c>
      <c r="C10" s="2"/>
      <c r="D10" s="2"/>
      <c r="E10" s="2"/>
      <c r="F10" s="2"/>
      <c r="G10" s="2"/>
      <c r="H10" s="2" t="s">
        <v>305</v>
      </c>
      <c r="I10" s="2"/>
      <c r="J10" s="2"/>
      <c r="K10" s="2"/>
      <c r="L10" s="2"/>
      <c r="M10" s="2"/>
      <c r="N10" s="2"/>
    </row>
    <row r="11" ht="84" customHeight="1" spans="1:14">
      <c r="A11" s="2"/>
      <c r="B11" s="4" t="s">
        <v>459</v>
      </c>
      <c r="C11" s="4"/>
      <c r="D11" s="4"/>
      <c r="E11" s="4"/>
      <c r="F11" s="4"/>
      <c r="G11" s="4"/>
      <c r="H11" s="2" t="s">
        <v>460</v>
      </c>
      <c r="I11" s="2"/>
      <c r="J11" s="2"/>
      <c r="K11" s="2"/>
      <c r="L11" s="2"/>
      <c r="M11" s="2"/>
      <c r="N11" s="2"/>
    </row>
    <row r="12" ht="18.95" customHeight="1" spans="1:14">
      <c r="A12" s="5" t="s">
        <v>308</v>
      </c>
      <c r="B12" s="6" t="s">
        <v>82</v>
      </c>
      <c r="C12" s="6" t="s">
        <v>83</v>
      </c>
      <c r="D12" s="6" t="s">
        <v>84</v>
      </c>
      <c r="E12" s="6"/>
      <c r="F12" s="6"/>
      <c r="G12" s="6" t="s">
        <v>85</v>
      </c>
      <c r="H12" s="6" t="s">
        <v>86</v>
      </c>
      <c r="I12" s="6" t="s">
        <v>69</v>
      </c>
      <c r="J12" s="6"/>
      <c r="K12" s="6" t="s">
        <v>70</v>
      </c>
      <c r="L12" s="6"/>
      <c r="M12" s="6" t="s">
        <v>87</v>
      </c>
      <c r="N12" s="6"/>
    </row>
    <row r="13" ht="18.95" customHeight="1" spans="1:14">
      <c r="A13" s="5"/>
      <c r="B13" s="66" t="s">
        <v>309</v>
      </c>
      <c r="C13" s="66" t="s">
        <v>310</v>
      </c>
      <c r="D13" s="7" t="s">
        <v>163</v>
      </c>
      <c r="E13" s="7"/>
      <c r="F13" s="7"/>
      <c r="G13" s="8">
        <v>1</v>
      </c>
      <c r="H13" s="8">
        <v>1</v>
      </c>
      <c r="I13" s="6">
        <v>10</v>
      </c>
      <c r="J13" s="6"/>
      <c r="K13" s="6">
        <v>10</v>
      </c>
      <c r="L13" s="6"/>
      <c r="M13" s="6"/>
      <c r="N13" s="6"/>
    </row>
    <row r="14" ht="18.95" customHeight="1" spans="1:14">
      <c r="A14" s="5"/>
      <c r="B14" s="70"/>
      <c r="C14" s="70"/>
      <c r="D14" s="7" t="s">
        <v>461</v>
      </c>
      <c r="E14" s="7"/>
      <c r="F14" s="7"/>
      <c r="G14" s="6" t="s">
        <v>462</v>
      </c>
      <c r="H14" s="6" t="s">
        <v>462</v>
      </c>
      <c r="I14" s="6">
        <v>10</v>
      </c>
      <c r="J14" s="6"/>
      <c r="K14" s="6">
        <v>10</v>
      </c>
      <c r="L14" s="6"/>
      <c r="M14" s="6"/>
      <c r="N14" s="6"/>
    </row>
    <row r="15" ht="15" customHeight="1" spans="1:14">
      <c r="A15" s="5"/>
      <c r="B15" s="70"/>
      <c r="C15" s="72"/>
      <c r="D15" s="7" t="s">
        <v>463</v>
      </c>
      <c r="E15" s="7"/>
      <c r="F15" s="7"/>
      <c r="G15" s="6" t="s">
        <v>464</v>
      </c>
      <c r="H15" s="6" t="s">
        <v>464</v>
      </c>
      <c r="I15" s="6">
        <v>10</v>
      </c>
      <c r="J15" s="6"/>
      <c r="K15" s="6">
        <v>10</v>
      </c>
      <c r="L15" s="6"/>
      <c r="M15" s="6"/>
      <c r="N15" s="6"/>
    </row>
    <row r="16" ht="15" customHeight="1" spans="1:14">
      <c r="A16" s="5"/>
      <c r="B16" s="70"/>
      <c r="C16" s="6" t="s">
        <v>315</v>
      </c>
      <c r="D16" s="7" t="s">
        <v>439</v>
      </c>
      <c r="E16" s="7"/>
      <c r="F16" s="7"/>
      <c r="G16" s="6" t="s">
        <v>440</v>
      </c>
      <c r="H16" s="6" t="s">
        <v>440</v>
      </c>
      <c r="I16" s="6">
        <v>10</v>
      </c>
      <c r="J16" s="6"/>
      <c r="K16" s="6">
        <v>10</v>
      </c>
      <c r="L16" s="6"/>
      <c r="M16" s="6"/>
      <c r="N16" s="6"/>
    </row>
    <row r="17" ht="15" customHeight="1" spans="1:14">
      <c r="A17" s="5"/>
      <c r="B17" s="70"/>
      <c r="C17" s="6" t="s">
        <v>317</v>
      </c>
      <c r="D17" s="7" t="s">
        <v>465</v>
      </c>
      <c r="E17" s="7"/>
      <c r="F17" s="7"/>
      <c r="G17" s="8">
        <v>1</v>
      </c>
      <c r="H17" s="8">
        <v>1</v>
      </c>
      <c r="I17" s="6">
        <v>5</v>
      </c>
      <c r="J17" s="6"/>
      <c r="K17" s="6">
        <v>5</v>
      </c>
      <c r="L17" s="6"/>
      <c r="M17" s="6"/>
      <c r="N17" s="6"/>
    </row>
    <row r="18" ht="15" customHeight="1" spans="1:14">
      <c r="A18" s="5"/>
      <c r="B18" s="72"/>
      <c r="C18" s="6" t="s">
        <v>319</v>
      </c>
      <c r="D18" s="7" t="s">
        <v>466</v>
      </c>
      <c r="E18" s="7"/>
      <c r="F18" s="7"/>
      <c r="G18" s="6" t="s">
        <v>467</v>
      </c>
      <c r="H18" s="6" t="s">
        <v>467</v>
      </c>
      <c r="I18" s="6">
        <v>5</v>
      </c>
      <c r="J18" s="6"/>
      <c r="K18" s="6">
        <v>5</v>
      </c>
      <c r="L18" s="6"/>
      <c r="M18" s="6"/>
      <c r="N18" s="6"/>
    </row>
    <row r="19" ht="25" customHeight="1" spans="1:14">
      <c r="A19" s="5"/>
      <c r="B19" s="6" t="s">
        <v>321</v>
      </c>
      <c r="C19" s="6" t="s">
        <v>122</v>
      </c>
      <c r="D19" s="7" t="s">
        <v>468</v>
      </c>
      <c r="E19" s="7"/>
      <c r="F19" s="7"/>
      <c r="G19" s="6" t="s">
        <v>469</v>
      </c>
      <c r="H19" s="6" t="s">
        <v>469</v>
      </c>
      <c r="I19" s="6">
        <v>10</v>
      </c>
      <c r="J19" s="6"/>
      <c r="K19" s="6">
        <v>10</v>
      </c>
      <c r="L19" s="6"/>
      <c r="M19" s="6"/>
      <c r="N19" s="6"/>
    </row>
    <row r="20" ht="25" customHeight="1" spans="1:14">
      <c r="A20" s="5"/>
      <c r="B20" s="6"/>
      <c r="C20" s="6" t="s">
        <v>124</v>
      </c>
      <c r="D20" s="7" t="s">
        <v>470</v>
      </c>
      <c r="E20" s="7"/>
      <c r="F20" s="7"/>
      <c r="G20" s="6" t="s">
        <v>471</v>
      </c>
      <c r="H20" s="6" t="s">
        <v>471</v>
      </c>
      <c r="I20" s="6">
        <v>10</v>
      </c>
      <c r="J20" s="6"/>
      <c r="K20" s="6">
        <v>10</v>
      </c>
      <c r="L20" s="6"/>
      <c r="M20" s="6"/>
      <c r="N20" s="6"/>
    </row>
    <row r="21" ht="25" customHeight="1" spans="1:14">
      <c r="A21" s="5"/>
      <c r="B21" s="6"/>
      <c r="C21" s="6" t="s">
        <v>126</v>
      </c>
      <c r="D21" s="7" t="s">
        <v>472</v>
      </c>
      <c r="E21" s="7"/>
      <c r="F21" s="7"/>
      <c r="G21" s="6" t="s">
        <v>473</v>
      </c>
      <c r="H21" s="6" t="s">
        <v>473</v>
      </c>
      <c r="I21" s="6">
        <v>10</v>
      </c>
      <c r="J21" s="6"/>
      <c r="K21" s="6">
        <v>10</v>
      </c>
      <c r="L21" s="6"/>
      <c r="M21" s="6"/>
      <c r="N21" s="6"/>
    </row>
    <row r="22" ht="25" customHeight="1" spans="1:14">
      <c r="A22" s="5"/>
      <c r="B22" s="6"/>
      <c r="C22" s="6" t="s">
        <v>327</v>
      </c>
      <c r="D22" s="7" t="s">
        <v>454</v>
      </c>
      <c r="E22" s="7"/>
      <c r="F22" s="7"/>
      <c r="G22" s="6" t="s">
        <v>392</v>
      </c>
      <c r="H22" s="6" t="s">
        <v>392</v>
      </c>
      <c r="I22" s="6">
        <v>10</v>
      </c>
      <c r="J22" s="6"/>
      <c r="K22" s="6">
        <v>10</v>
      </c>
      <c r="L22" s="6"/>
      <c r="M22" s="6"/>
      <c r="N22" s="6"/>
    </row>
    <row r="23" ht="25" customHeight="1" spans="1:14">
      <c r="A23" s="5"/>
      <c r="B23" s="6" t="s">
        <v>332</v>
      </c>
      <c r="C23" s="6" t="s">
        <v>333</v>
      </c>
      <c r="D23" s="7" t="s">
        <v>474</v>
      </c>
      <c r="E23" s="7"/>
      <c r="F23" s="7"/>
      <c r="G23" s="6" t="s">
        <v>153</v>
      </c>
      <c r="H23" s="6" t="s">
        <v>153</v>
      </c>
      <c r="I23" s="6">
        <v>10</v>
      </c>
      <c r="J23" s="6"/>
      <c r="K23" s="6">
        <v>10</v>
      </c>
      <c r="L23" s="6"/>
      <c r="M23" s="6"/>
      <c r="N23" s="6"/>
    </row>
    <row r="24" ht="15" customHeight="1" spans="1:14">
      <c r="A24" s="9" t="s">
        <v>336</v>
      </c>
      <c r="B24" s="9"/>
      <c r="C24" s="9"/>
      <c r="D24" s="9"/>
      <c r="E24" s="9"/>
      <c r="F24" s="9"/>
      <c r="G24" s="9"/>
      <c r="H24" s="9"/>
      <c r="I24" s="9">
        <f>SUM(I13:I23)</f>
        <v>100</v>
      </c>
      <c r="J24" s="9"/>
      <c r="K24" s="9">
        <f>SUM(K13:K23)</f>
        <v>100</v>
      </c>
      <c r="L24" s="9"/>
      <c r="M24" s="15"/>
      <c r="N24" s="15"/>
    </row>
    <row r="25" spans="1:14">
      <c r="A25" s="10" t="s">
        <v>337</v>
      </c>
      <c r="B25" s="11" t="s">
        <v>400</v>
      </c>
      <c r="C25" s="12"/>
      <c r="D25" s="12"/>
      <c r="E25" s="12"/>
      <c r="F25" s="12"/>
      <c r="G25" s="12"/>
      <c r="H25" s="12"/>
      <c r="I25" s="12"/>
      <c r="J25" s="12"/>
      <c r="K25" s="12"/>
      <c r="L25" s="12"/>
      <c r="M25" s="12"/>
      <c r="N25" s="16"/>
    </row>
    <row r="26" spans="1:14">
      <c r="A26" s="13" t="s">
        <v>339</v>
      </c>
      <c r="B26" s="13"/>
      <c r="C26" s="13"/>
      <c r="D26" s="13"/>
      <c r="E26" s="13"/>
      <c r="F26" s="13"/>
      <c r="G26" s="13"/>
      <c r="H26" s="13"/>
      <c r="I26" s="13"/>
      <c r="J26" s="13"/>
      <c r="K26" s="13"/>
      <c r="L26" s="13"/>
      <c r="M26" s="13"/>
      <c r="N26" s="13"/>
    </row>
    <row r="27" ht="51.95" customHeight="1" spans="1:14">
      <c r="A27" s="13" t="s">
        <v>340</v>
      </c>
      <c r="B27" s="13"/>
      <c r="C27" s="13"/>
      <c r="D27" s="13"/>
      <c r="E27" s="13"/>
      <c r="F27" s="13"/>
      <c r="G27" s="13"/>
      <c r="H27" s="13"/>
      <c r="I27" s="13"/>
      <c r="J27" s="13"/>
      <c r="K27" s="13"/>
      <c r="L27" s="13"/>
      <c r="M27" s="13"/>
      <c r="N27" s="13"/>
    </row>
    <row r="28" ht="41.1" customHeight="1" spans="1:14">
      <c r="A28" s="13" t="s">
        <v>341</v>
      </c>
      <c r="B28" s="13"/>
      <c r="C28" s="13"/>
      <c r="D28" s="13"/>
      <c r="E28" s="13"/>
      <c r="F28" s="13"/>
      <c r="G28" s="13"/>
      <c r="H28" s="13"/>
      <c r="I28" s="13"/>
      <c r="J28" s="13"/>
      <c r="K28" s="13"/>
      <c r="L28" s="13"/>
      <c r="M28" s="13"/>
      <c r="N28" s="13"/>
    </row>
    <row r="29" customFormat="1" ht="15.95" customHeight="1"/>
  </sheetData>
  <mergeCells count="100">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A24:H24"/>
    <mergeCell ref="I24:J24"/>
    <mergeCell ref="K24:L24"/>
    <mergeCell ref="M24:N24"/>
    <mergeCell ref="B25:N25"/>
    <mergeCell ref="A26:N26"/>
    <mergeCell ref="A27:N27"/>
    <mergeCell ref="A28:N28"/>
    <mergeCell ref="A10:A11"/>
    <mergeCell ref="A12:A23"/>
    <mergeCell ref="B13:B18"/>
    <mergeCell ref="B19:B22"/>
    <mergeCell ref="C13:C15"/>
    <mergeCell ref="E4:E5"/>
    <mergeCell ref="N4:N5"/>
    <mergeCell ref="A4:B9"/>
    <mergeCell ref="C4:D5"/>
    <mergeCell ref="F4:G5"/>
    <mergeCell ref="H4:I5"/>
    <mergeCell ref="J4:K5"/>
    <mergeCell ref="L4:M5"/>
  </mergeCells>
  <pageMargins left="0.75" right="0.75" top="1" bottom="1" header="0.511805555555556" footer="0.511805555555556"/>
  <pageSetup paperSize="9" scale="85"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4"/>
  <sheetViews>
    <sheetView workbookViewId="0">
      <selection activeCell="R19" sqref="R19"/>
    </sheetView>
  </sheetViews>
  <sheetFormatPr defaultColWidth="9" defaultRowHeight="13.5"/>
  <cols>
    <col min="1" max="1" width="5.25" customWidth="1"/>
    <col min="3" max="3" width="7.25" customWidth="1"/>
    <col min="5" max="5" width="12.375" customWidth="1"/>
    <col min="6" max="6" width="2.375" hidden="1" customWidth="1"/>
    <col min="7" max="7" width="11" customWidth="1"/>
    <col min="8" max="8" width="10.125" customWidth="1"/>
    <col min="9" max="9" width="6.875" customWidth="1"/>
    <col min="10" max="10" width="0.875" customWidth="1"/>
    <col min="11" max="11" width="8" customWidth="1"/>
    <col min="12" max="12" width="1" customWidth="1"/>
    <col min="13" max="13" width="6.875" customWidth="1"/>
    <col min="14" max="14" width="12.875" customWidth="1"/>
  </cols>
  <sheetData>
    <row r="1" ht="42" customHeight="1" spans="1:14">
      <c r="A1" s="1" t="s">
        <v>475</v>
      </c>
      <c r="B1" s="1"/>
      <c r="C1" s="1"/>
      <c r="D1" s="1"/>
      <c r="E1" s="1"/>
      <c r="F1" s="1"/>
      <c r="G1" s="1"/>
      <c r="H1" s="1"/>
      <c r="I1" s="1"/>
      <c r="J1" s="1"/>
      <c r="K1" s="1"/>
      <c r="L1" s="1"/>
      <c r="M1" s="1"/>
      <c r="N1" s="1"/>
    </row>
    <row r="2" ht="15" customHeight="1" spans="1:14">
      <c r="A2" s="2" t="s">
        <v>181</v>
      </c>
      <c r="B2" s="2"/>
      <c r="C2" s="2" t="s">
        <v>476</v>
      </c>
      <c r="D2" s="2"/>
      <c r="E2" s="2"/>
      <c r="F2" s="2"/>
      <c r="G2" s="2"/>
      <c r="H2" s="2"/>
      <c r="I2" s="2"/>
      <c r="J2" s="2"/>
      <c r="K2" s="2"/>
      <c r="L2" s="2"/>
      <c r="M2" s="2"/>
      <c r="N2" s="2"/>
    </row>
    <row r="3" ht="15" customHeight="1" spans="1:14">
      <c r="A3" s="2" t="s">
        <v>182</v>
      </c>
      <c r="B3" s="2"/>
      <c r="C3" s="2" t="s">
        <v>194</v>
      </c>
      <c r="D3" s="2"/>
      <c r="E3" s="2"/>
      <c r="F3" s="2"/>
      <c r="G3" s="2"/>
      <c r="H3" s="2" t="s">
        <v>295</v>
      </c>
      <c r="I3" s="2"/>
      <c r="J3" s="2" t="s">
        <v>63</v>
      </c>
      <c r="K3" s="2"/>
      <c r="L3" s="2"/>
      <c r="M3" s="2"/>
      <c r="N3" s="2"/>
    </row>
    <row r="4" ht="15" customHeight="1" spans="1:14">
      <c r="A4" s="2" t="s">
        <v>183</v>
      </c>
      <c r="B4" s="2"/>
      <c r="C4" s="2"/>
      <c r="D4" s="2"/>
      <c r="E4" s="2" t="s">
        <v>65</v>
      </c>
      <c r="F4" s="2" t="s">
        <v>296</v>
      </c>
      <c r="G4" s="2"/>
      <c r="H4" s="2" t="s">
        <v>297</v>
      </c>
      <c r="I4" s="2"/>
      <c r="J4" s="2" t="s">
        <v>69</v>
      </c>
      <c r="K4" s="2"/>
      <c r="L4" s="2" t="s">
        <v>298</v>
      </c>
      <c r="M4" s="2"/>
      <c r="N4" s="2" t="s">
        <v>70</v>
      </c>
    </row>
    <row r="5" ht="15" customHeight="1" spans="1:14">
      <c r="A5" s="2"/>
      <c r="B5" s="2"/>
      <c r="C5" s="2"/>
      <c r="D5" s="2"/>
      <c r="E5" s="2"/>
      <c r="F5" s="2"/>
      <c r="G5" s="2"/>
      <c r="H5" s="2"/>
      <c r="I5" s="2"/>
      <c r="J5" s="2"/>
      <c r="K5" s="2"/>
      <c r="L5" s="2"/>
      <c r="M5" s="2"/>
      <c r="N5" s="2"/>
    </row>
    <row r="6" ht="15" customHeight="1" spans="1:14">
      <c r="A6" s="2"/>
      <c r="B6" s="2"/>
      <c r="C6" s="3" t="s">
        <v>299</v>
      </c>
      <c r="D6" s="3"/>
      <c r="E6" s="2">
        <v>50</v>
      </c>
      <c r="F6" s="2">
        <v>50</v>
      </c>
      <c r="G6" s="2"/>
      <c r="H6" s="2">
        <v>10.99</v>
      </c>
      <c r="I6" s="2"/>
      <c r="J6" s="2">
        <v>10</v>
      </c>
      <c r="K6" s="2"/>
      <c r="L6" s="19">
        <f>H6/F6</f>
        <v>0.2198</v>
      </c>
      <c r="M6" s="19"/>
      <c r="N6" s="2">
        <f>J6*L6</f>
        <v>2.198</v>
      </c>
    </row>
    <row r="7" ht="15" customHeight="1" spans="1:14">
      <c r="A7" s="2"/>
      <c r="B7" s="2"/>
      <c r="C7" s="2" t="s">
        <v>300</v>
      </c>
      <c r="D7" s="2"/>
      <c r="E7" s="2">
        <v>50</v>
      </c>
      <c r="F7" s="2">
        <v>50</v>
      </c>
      <c r="G7" s="2"/>
      <c r="H7" s="2">
        <v>10.99</v>
      </c>
      <c r="I7" s="2"/>
      <c r="J7" s="2">
        <v>10</v>
      </c>
      <c r="K7" s="2"/>
      <c r="L7" s="19">
        <f>H7/F7</f>
        <v>0.2198</v>
      </c>
      <c r="M7" s="19"/>
      <c r="N7" s="2">
        <f>J7*L7</f>
        <v>2.198</v>
      </c>
    </row>
    <row r="8" ht="15" customHeight="1" spans="1:14">
      <c r="A8" s="2"/>
      <c r="B8" s="2"/>
      <c r="C8" s="2" t="s">
        <v>301</v>
      </c>
      <c r="D8" s="2"/>
      <c r="E8" s="2"/>
      <c r="F8" s="2"/>
      <c r="G8" s="2"/>
      <c r="H8" s="2"/>
      <c r="I8" s="2"/>
      <c r="J8" s="2" t="s">
        <v>303</v>
      </c>
      <c r="K8" s="2"/>
      <c r="L8" s="2"/>
      <c r="M8" s="2"/>
      <c r="N8" s="2" t="s">
        <v>303</v>
      </c>
    </row>
    <row r="9" ht="15" customHeight="1" spans="1:14">
      <c r="A9" s="2"/>
      <c r="B9" s="2"/>
      <c r="C9" s="2" t="s">
        <v>302</v>
      </c>
      <c r="D9" s="2"/>
      <c r="E9" s="2"/>
      <c r="F9" s="2"/>
      <c r="G9" s="2"/>
      <c r="H9" s="2"/>
      <c r="I9" s="2"/>
      <c r="J9" s="2" t="s">
        <v>303</v>
      </c>
      <c r="K9" s="2"/>
      <c r="L9" s="2"/>
      <c r="M9" s="2"/>
      <c r="N9" s="2" t="s">
        <v>303</v>
      </c>
    </row>
    <row r="10" ht="15" customHeight="1" spans="1:14">
      <c r="A10" s="2" t="s">
        <v>304</v>
      </c>
      <c r="B10" s="2" t="s">
        <v>75</v>
      </c>
      <c r="C10" s="2"/>
      <c r="D10" s="2"/>
      <c r="E10" s="2"/>
      <c r="F10" s="2"/>
      <c r="G10" s="2"/>
      <c r="H10" s="2" t="s">
        <v>305</v>
      </c>
      <c r="I10" s="2"/>
      <c r="J10" s="2"/>
      <c r="K10" s="2"/>
      <c r="L10" s="2"/>
      <c r="M10" s="2"/>
      <c r="N10" s="2"/>
    </row>
    <row r="11" ht="42" customHeight="1" spans="1:14">
      <c r="A11" s="2"/>
      <c r="B11" s="4" t="s">
        <v>477</v>
      </c>
      <c r="C11" s="4"/>
      <c r="D11" s="4"/>
      <c r="E11" s="4"/>
      <c r="F11" s="4"/>
      <c r="G11" s="4"/>
      <c r="H11" s="4" t="s">
        <v>478</v>
      </c>
      <c r="I11" s="4"/>
      <c r="J11" s="4"/>
      <c r="K11" s="4"/>
      <c r="L11" s="4"/>
      <c r="M11" s="4"/>
      <c r="N11" s="4"/>
    </row>
    <row r="12" ht="18.95" customHeight="1" spans="1:14">
      <c r="A12" s="5" t="s">
        <v>308</v>
      </c>
      <c r="B12" s="6" t="s">
        <v>82</v>
      </c>
      <c r="C12" s="6" t="s">
        <v>83</v>
      </c>
      <c r="D12" s="6" t="s">
        <v>84</v>
      </c>
      <c r="E12" s="6"/>
      <c r="F12" s="6"/>
      <c r="G12" s="6" t="s">
        <v>85</v>
      </c>
      <c r="H12" s="6" t="s">
        <v>86</v>
      </c>
      <c r="I12" s="6" t="s">
        <v>69</v>
      </c>
      <c r="J12" s="6"/>
      <c r="K12" s="6" t="s">
        <v>70</v>
      </c>
      <c r="L12" s="6"/>
      <c r="M12" s="6" t="s">
        <v>87</v>
      </c>
      <c r="N12" s="6"/>
    </row>
    <row r="13" ht="15" customHeight="1" spans="1:14">
      <c r="A13" s="5"/>
      <c r="B13" s="6" t="s">
        <v>309</v>
      </c>
      <c r="C13" s="6" t="s">
        <v>310</v>
      </c>
      <c r="D13" s="7" t="s">
        <v>479</v>
      </c>
      <c r="E13" s="7"/>
      <c r="F13" s="7"/>
      <c r="G13" s="6" t="s">
        <v>480</v>
      </c>
      <c r="H13" s="6" t="s">
        <v>480</v>
      </c>
      <c r="I13" s="6">
        <v>10</v>
      </c>
      <c r="J13" s="6"/>
      <c r="K13" s="6">
        <v>10</v>
      </c>
      <c r="L13" s="6"/>
      <c r="M13" s="6"/>
      <c r="N13" s="6"/>
    </row>
    <row r="14" ht="15" customHeight="1" spans="1:14">
      <c r="A14" s="5"/>
      <c r="B14" s="6"/>
      <c r="C14" s="6"/>
      <c r="D14" s="7" t="s">
        <v>163</v>
      </c>
      <c r="E14" s="7"/>
      <c r="F14" s="7"/>
      <c r="G14" s="8">
        <v>1</v>
      </c>
      <c r="H14" s="43">
        <v>0.2198</v>
      </c>
      <c r="I14" s="6">
        <v>10</v>
      </c>
      <c r="J14" s="6"/>
      <c r="K14" s="6">
        <v>2.19</v>
      </c>
      <c r="L14" s="6"/>
      <c r="M14" s="6" t="s">
        <v>481</v>
      </c>
      <c r="N14" s="6"/>
    </row>
    <row r="15" ht="15" customHeight="1" spans="1:14">
      <c r="A15" s="5"/>
      <c r="B15" s="6"/>
      <c r="C15" s="6" t="s">
        <v>315</v>
      </c>
      <c r="D15" s="7" t="s">
        <v>482</v>
      </c>
      <c r="E15" s="7"/>
      <c r="F15" s="7"/>
      <c r="G15" s="6" t="s">
        <v>483</v>
      </c>
      <c r="H15" s="6" t="s">
        <v>483</v>
      </c>
      <c r="I15" s="6">
        <v>10</v>
      </c>
      <c r="J15" s="6"/>
      <c r="K15" s="6">
        <v>10</v>
      </c>
      <c r="L15" s="6"/>
      <c r="M15" s="6"/>
      <c r="N15" s="6"/>
    </row>
    <row r="16" ht="15" customHeight="1" spans="1:14">
      <c r="A16" s="5"/>
      <c r="B16" s="6"/>
      <c r="C16" s="6" t="s">
        <v>317</v>
      </c>
      <c r="D16" s="7" t="s">
        <v>484</v>
      </c>
      <c r="E16" s="7"/>
      <c r="F16" s="7"/>
      <c r="G16" s="6" t="s">
        <v>485</v>
      </c>
      <c r="H16" s="8">
        <v>1</v>
      </c>
      <c r="I16" s="6">
        <v>10</v>
      </c>
      <c r="J16" s="6"/>
      <c r="K16" s="6">
        <v>10</v>
      </c>
      <c r="L16" s="6"/>
      <c r="M16" s="6"/>
      <c r="N16" s="6"/>
    </row>
    <row r="17" ht="26.1" customHeight="1" spans="1:14">
      <c r="A17" s="5"/>
      <c r="B17" s="6"/>
      <c r="C17" s="6"/>
      <c r="D17" s="7" t="s">
        <v>486</v>
      </c>
      <c r="E17" s="7"/>
      <c r="F17" s="7"/>
      <c r="G17" s="6" t="s">
        <v>487</v>
      </c>
      <c r="H17" s="8">
        <v>1</v>
      </c>
      <c r="I17" s="6">
        <v>10</v>
      </c>
      <c r="J17" s="6"/>
      <c r="K17" s="6">
        <v>10</v>
      </c>
      <c r="L17" s="6"/>
      <c r="M17" s="6"/>
      <c r="N17" s="6"/>
    </row>
    <row r="18" ht="15" customHeight="1" spans="1:14">
      <c r="A18" s="5"/>
      <c r="B18" s="6"/>
      <c r="C18" s="6" t="s">
        <v>319</v>
      </c>
      <c r="D18" s="7" t="s">
        <v>446</v>
      </c>
      <c r="E18" s="7"/>
      <c r="F18" s="7"/>
      <c r="G18" s="6" t="s">
        <v>488</v>
      </c>
      <c r="H18" s="6" t="s">
        <v>488</v>
      </c>
      <c r="I18" s="6">
        <v>10</v>
      </c>
      <c r="J18" s="6"/>
      <c r="K18" s="6">
        <v>10</v>
      </c>
      <c r="L18" s="6"/>
      <c r="M18" s="6"/>
      <c r="N18" s="6"/>
    </row>
    <row r="19" ht="15" customHeight="1" spans="1:14">
      <c r="A19" s="5"/>
      <c r="B19" s="6" t="s">
        <v>321</v>
      </c>
      <c r="C19" s="6" t="s">
        <v>122</v>
      </c>
      <c r="D19" s="7" t="s">
        <v>489</v>
      </c>
      <c r="E19" s="7"/>
      <c r="F19" s="7"/>
      <c r="G19" s="6"/>
      <c r="H19" s="6"/>
      <c r="I19" s="6"/>
      <c r="J19" s="6"/>
      <c r="K19" s="6"/>
      <c r="L19" s="6"/>
      <c r="M19" s="6"/>
      <c r="N19" s="6"/>
    </row>
    <row r="20" ht="15" customHeight="1" spans="1:14">
      <c r="A20" s="5"/>
      <c r="B20" s="6"/>
      <c r="C20" s="6"/>
      <c r="D20" s="7" t="s">
        <v>490</v>
      </c>
      <c r="E20" s="7"/>
      <c r="F20" s="7"/>
      <c r="G20" s="6"/>
      <c r="H20" s="6"/>
      <c r="I20" s="6"/>
      <c r="J20" s="6"/>
      <c r="K20" s="6"/>
      <c r="L20" s="6"/>
      <c r="M20" s="6"/>
      <c r="N20" s="6"/>
    </row>
    <row r="21" customFormat="1" ht="15" customHeight="1" spans="1:14">
      <c r="A21" s="5"/>
      <c r="B21" s="6"/>
      <c r="C21" s="6" t="s">
        <v>124</v>
      </c>
      <c r="D21" s="7" t="s">
        <v>489</v>
      </c>
      <c r="E21" s="7"/>
      <c r="F21" s="7"/>
      <c r="G21" s="6"/>
      <c r="H21" s="6"/>
      <c r="I21" s="6"/>
      <c r="J21" s="6"/>
      <c r="K21" s="6"/>
      <c r="L21" s="6"/>
      <c r="M21" s="6"/>
      <c r="N21" s="6"/>
    </row>
    <row r="22" ht="15" customHeight="1" spans="1:14">
      <c r="A22" s="5"/>
      <c r="B22" s="6"/>
      <c r="C22" s="6"/>
      <c r="D22" s="7" t="s">
        <v>490</v>
      </c>
      <c r="E22" s="7"/>
      <c r="F22" s="7"/>
      <c r="G22" s="6"/>
      <c r="H22" s="6"/>
      <c r="I22" s="6"/>
      <c r="J22" s="6"/>
      <c r="K22" s="6"/>
      <c r="L22" s="6"/>
      <c r="M22" s="6"/>
      <c r="N22" s="6"/>
    </row>
    <row r="23" ht="15" customHeight="1" spans="1:14">
      <c r="A23" s="5"/>
      <c r="B23" s="6"/>
      <c r="C23" s="6"/>
      <c r="D23" s="7" t="s">
        <v>491</v>
      </c>
      <c r="E23" s="7"/>
      <c r="F23" s="7"/>
      <c r="G23" s="6"/>
      <c r="H23" s="6"/>
      <c r="I23" s="6"/>
      <c r="J23" s="6"/>
      <c r="K23" s="6"/>
      <c r="L23" s="6"/>
      <c r="M23" s="6"/>
      <c r="N23" s="6"/>
    </row>
    <row r="24" ht="24" customHeight="1" spans="1:14">
      <c r="A24" s="5"/>
      <c r="B24" s="6"/>
      <c r="C24" s="6" t="s">
        <v>126</v>
      </c>
      <c r="D24" s="7" t="s">
        <v>492</v>
      </c>
      <c r="E24" s="7"/>
      <c r="F24" s="7"/>
      <c r="G24" s="6" t="s">
        <v>493</v>
      </c>
      <c r="H24" s="6"/>
      <c r="I24" s="6">
        <v>20</v>
      </c>
      <c r="J24" s="6"/>
      <c r="K24" s="6">
        <v>20</v>
      </c>
      <c r="L24" s="6"/>
      <c r="M24" s="6"/>
      <c r="N24" s="6"/>
    </row>
    <row r="25" ht="35" customHeight="1" spans="1:14">
      <c r="A25" s="5"/>
      <c r="B25" s="6"/>
      <c r="C25" s="6" t="s">
        <v>327</v>
      </c>
      <c r="D25" s="7" t="s">
        <v>494</v>
      </c>
      <c r="E25" s="7"/>
      <c r="F25" s="7"/>
      <c r="G25" s="6" t="s">
        <v>495</v>
      </c>
      <c r="H25" s="8">
        <v>0.8</v>
      </c>
      <c r="I25" s="6">
        <v>10</v>
      </c>
      <c r="J25" s="6"/>
      <c r="K25" s="6">
        <v>8</v>
      </c>
      <c r="L25" s="6"/>
      <c r="M25" s="6" t="s">
        <v>481</v>
      </c>
      <c r="N25" s="6"/>
    </row>
    <row r="26" ht="27.95" customHeight="1" spans="1:14">
      <c r="A26" s="5"/>
      <c r="B26" s="6" t="s">
        <v>332</v>
      </c>
      <c r="C26" s="6" t="s">
        <v>333</v>
      </c>
      <c r="D26" s="7" t="s">
        <v>496</v>
      </c>
      <c r="E26" s="7"/>
      <c r="F26" s="7"/>
      <c r="G26" s="6" t="s">
        <v>153</v>
      </c>
      <c r="H26" s="8">
        <v>0.85</v>
      </c>
      <c r="I26" s="6">
        <v>10</v>
      </c>
      <c r="J26" s="6"/>
      <c r="K26" s="6">
        <v>10</v>
      </c>
      <c r="L26" s="6"/>
      <c r="M26" s="6"/>
      <c r="N26" s="6"/>
    </row>
    <row r="27" ht="15" customHeight="1" spans="1:14">
      <c r="A27" s="5"/>
      <c r="B27" s="6"/>
      <c r="C27" s="6"/>
      <c r="D27" s="7" t="s">
        <v>490</v>
      </c>
      <c r="E27" s="7"/>
      <c r="F27" s="7"/>
      <c r="G27" s="6"/>
      <c r="H27" s="6"/>
      <c r="I27" s="6"/>
      <c r="J27" s="6"/>
      <c r="K27" s="6"/>
      <c r="L27" s="6"/>
      <c r="M27" s="6"/>
      <c r="N27" s="6"/>
    </row>
    <row r="28" ht="15" customHeight="1" spans="1:14">
      <c r="A28" s="5"/>
      <c r="B28" s="6"/>
      <c r="C28" s="6"/>
      <c r="D28" s="7" t="s">
        <v>491</v>
      </c>
      <c r="E28" s="7"/>
      <c r="F28" s="7"/>
      <c r="G28" s="6"/>
      <c r="H28" s="6"/>
      <c r="I28" s="6"/>
      <c r="J28" s="6"/>
      <c r="K28" s="6"/>
      <c r="L28" s="6"/>
      <c r="M28" s="6"/>
      <c r="N28" s="6"/>
    </row>
    <row r="29" ht="15" customHeight="1" spans="1:14">
      <c r="A29" s="9" t="s">
        <v>336</v>
      </c>
      <c r="B29" s="9"/>
      <c r="C29" s="9"/>
      <c r="D29" s="9"/>
      <c r="E29" s="9"/>
      <c r="F29" s="9"/>
      <c r="G29" s="9"/>
      <c r="H29" s="9"/>
      <c r="I29" s="9">
        <f>SUM(I13:I28)</f>
        <v>100</v>
      </c>
      <c r="J29" s="9"/>
      <c r="K29" s="9">
        <f>SUM(K13:K28)</f>
        <v>90.19</v>
      </c>
      <c r="L29" s="9"/>
      <c r="M29" s="15"/>
      <c r="N29" s="15"/>
    </row>
    <row r="30" spans="1:14">
      <c r="A30" s="10" t="s">
        <v>337</v>
      </c>
      <c r="B30" s="11" t="s">
        <v>400</v>
      </c>
      <c r="C30" s="12"/>
      <c r="D30" s="12"/>
      <c r="E30" s="12"/>
      <c r="F30" s="12"/>
      <c r="G30" s="12"/>
      <c r="H30" s="12"/>
      <c r="I30" s="12"/>
      <c r="J30" s="12"/>
      <c r="K30" s="12"/>
      <c r="L30" s="12"/>
      <c r="M30" s="12"/>
      <c r="N30" s="16"/>
    </row>
    <row r="31" spans="1:14">
      <c r="A31" s="13" t="s">
        <v>339</v>
      </c>
      <c r="B31" s="13"/>
      <c r="C31" s="13"/>
      <c r="D31" s="13"/>
      <c r="E31" s="13"/>
      <c r="F31" s="13"/>
      <c r="G31" s="13"/>
      <c r="H31" s="13"/>
      <c r="I31" s="13"/>
      <c r="J31" s="13"/>
      <c r="K31" s="13"/>
      <c r="L31" s="13"/>
      <c r="M31" s="13"/>
      <c r="N31" s="13"/>
    </row>
    <row r="32" ht="51.95" customHeight="1" spans="1:14">
      <c r="A32" s="13" t="s">
        <v>340</v>
      </c>
      <c r="B32" s="13"/>
      <c r="C32" s="13"/>
      <c r="D32" s="13"/>
      <c r="E32" s="13"/>
      <c r="F32" s="13"/>
      <c r="G32" s="13"/>
      <c r="H32" s="13"/>
      <c r="I32" s="13"/>
      <c r="J32" s="13"/>
      <c r="K32" s="13"/>
      <c r="L32" s="13"/>
      <c r="M32" s="13"/>
      <c r="N32" s="13"/>
    </row>
    <row r="33" ht="41.1" customHeight="1" spans="1:14">
      <c r="A33" s="13" t="s">
        <v>341</v>
      </c>
      <c r="B33" s="13"/>
      <c r="C33" s="13"/>
      <c r="D33" s="13"/>
      <c r="E33" s="13"/>
      <c r="F33" s="13"/>
      <c r="G33" s="13"/>
      <c r="H33" s="13"/>
      <c r="I33" s="13"/>
      <c r="J33" s="13"/>
      <c r="K33" s="13"/>
      <c r="L33" s="13"/>
      <c r="M33" s="13"/>
      <c r="N33" s="13"/>
    </row>
    <row r="34" customFormat="1" ht="15.95" customHeight="1"/>
  </sheetData>
  <mergeCells count="125">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A29:H29"/>
    <mergeCell ref="I29:J29"/>
    <mergeCell ref="K29:L29"/>
    <mergeCell ref="M29:N29"/>
    <mergeCell ref="B30:N30"/>
    <mergeCell ref="A31:N31"/>
    <mergeCell ref="A32:N32"/>
    <mergeCell ref="A33:N33"/>
    <mergeCell ref="A10:A11"/>
    <mergeCell ref="A12:A28"/>
    <mergeCell ref="B13:B18"/>
    <mergeCell ref="B19:B25"/>
    <mergeCell ref="B26:B28"/>
    <mergeCell ref="C13:C14"/>
    <mergeCell ref="C16:C17"/>
    <mergeCell ref="C19:C20"/>
    <mergeCell ref="C21:C23"/>
    <mergeCell ref="C26:C28"/>
    <mergeCell ref="E4:E5"/>
    <mergeCell ref="N4:N5"/>
    <mergeCell ref="A4:B9"/>
    <mergeCell ref="C4:D5"/>
    <mergeCell ref="F4:G5"/>
    <mergeCell ref="H4:I5"/>
    <mergeCell ref="J4:K5"/>
    <mergeCell ref="L4:M5"/>
  </mergeCells>
  <pageMargins left="0.751388888888889" right="0.751388888888889" top="1" bottom="1" header="0.511805555555556" footer="0.511805555555556"/>
  <pageSetup paperSize="9" scale="87" orientation="portrait" horizontalDpi="600"/>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0"/>
  <sheetViews>
    <sheetView workbookViewId="0">
      <selection activeCell="B11" sqref="B11:G11"/>
    </sheetView>
  </sheetViews>
  <sheetFormatPr defaultColWidth="9" defaultRowHeight="13.5"/>
  <cols>
    <col min="1" max="1" width="5.25" customWidth="1"/>
    <col min="3" max="3" width="7.25" customWidth="1"/>
    <col min="5" max="5" width="12.3833333333333" customWidth="1"/>
    <col min="6" max="6" width="2.38333333333333" customWidth="1"/>
    <col min="7" max="7" width="10.8833333333333" customWidth="1"/>
    <col min="8" max="8" width="10.1333333333333" customWidth="1"/>
    <col min="9" max="9" width="6.88333333333333" customWidth="1"/>
    <col min="10" max="10" width="0.883333333333333" customWidth="1"/>
    <col min="11" max="11" width="8" customWidth="1"/>
    <col min="12" max="12" width="1" customWidth="1"/>
    <col min="13" max="13" width="6.88333333333333" customWidth="1"/>
    <col min="14" max="14" width="12.8833333333333" customWidth="1"/>
  </cols>
  <sheetData>
    <row r="1" ht="60" customHeight="1" spans="1:14">
      <c r="A1" s="1" t="s">
        <v>497</v>
      </c>
      <c r="B1" s="1"/>
      <c r="C1" s="1"/>
      <c r="D1" s="1"/>
      <c r="E1" s="1"/>
      <c r="F1" s="1"/>
      <c r="G1" s="1"/>
      <c r="H1" s="1"/>
      <c r="I1" s="1"/>
      <c r="J1" s="1"/>
      <c r="K1" s="1"/>
      <c r="L1" s="1"/>
      <c r="M1" s="1"/>
      <c r="N1" s="1"/>
    </row>
    <row r="2" ht="15" customHeight="1" spans="1:14">
      <c r="A2" s="2" t="s">
        <v>181</v>
      </c>
      <c r="B2" s="2"/>
      <c r="C2" s="2" t="s">
        <v>498</v>
      </c>
      <c r="D2" s="2"/>
      <c r="E2" s="2"/>
      <c r="F2" s="2"/>
      <c r="G2" s="2"/>
      <c r="H2" s="2"/>
      <c r="I2" s="2"/>
      <c r="J2" s="2"/>
      <c r="K2" s="2"/>
      <c r="L2" s="2"/>
      <c r="M2" s="2"/>
      <c r="N2" s="2"/>
    </row>
    <row r="3" ht="31" customHeight="1" spans="1:14">
      <c r="A3" s="2" t="s">
        <v>182</v>
      </c>
      <c r="B3" s="2"/>
      <c r="C3" s="2" t="s">
        <v>194</v>
      </c>
      <c r="D3" s="2"/>
      <c r="E3" s="2"/>
      <c r="F3" s="2"/>
      <c r="G3" s="2"/>
      <c r="H3" s="2" t="s">
        <v>295</v>
      </c>
      <c r="I3" s="2"/>
      <c r="J3" s="2" t="s">
        <v>63</v>
      </c>
      <c r="K3" s="2"/>
      <c r="L3" s="2"/>
      <c r="M3" s="2"/>
      <c r="N3" s="2"/>
    </row>
    <row r="4" ht="15" customHeight="1" spans="1:14">
      <c r="A4" s="2" t="s">
        <v>183</v>
      </c>
      <c r="B4" s="2"/>
      <c r="C4" s="2"/>
      <c r="D4" s="2"/>
      <c r="E4" s="2" t="s">
        <v>65</v>
      </c>
      <c r="F4" s="2" t="s">
        <v>296</v>
      </c>
      <c r="G4" s="2"/>
      <c r="H4" s="2" t="s">
        <v>297</v>
      </c>
      <c r="I4" s="2"/>
      <c r="J4" s="2" t="s">
        <v>69</v>
      </c>
      <c r="K4" s="2"/>
      <c r="L4" s="2" t="s">
        <v>298</v>
      </c>
      <c r="M4" s="2"/>
      <c r="N4" s="2" t="s">
        <v>70</v>
      </c>
    </row>
    <row r="5" ht="15" customHeight="1" spans="1:14">
      <c r="A5" s="2"/>
      <c r="B5" s="2"/>
      <c r="C5" s="2"/>
      <c r="D5" s="2"/>
      <c r="E5" s="2"/>
      <c r="F5" s="2"/>
      <c r="G5" s="2"/>
      <c r="H5" s="2"/>
      <c r="I5" s="2"/>
      <c r="J5" s="2"/>
      <c r="K5" s="2"/>
      <c r="L5" s="2"/>
      <c r="M5" s="2"/>
      <c r="N5" s="2"/>
    </row>
    <row r="6" ht="15" customHeight="1" spans="1:14">
      <c r="A6" s="2"/>
      <c r="B6" s="2"/>
      <c r="C6" s="3" t="s">
        <v>299</v>
      </c>
      <c r="D6" s="3"/>
      <c r="E6" s="2">
        <v>945</v>
      </c>
      <c r="F6" s="2">
        <v>945</v>
      </c>
      <c r="G6" s="2"/>
      <c r="H6" s="2">
        <v>945</v>
      </c>
      <c r="I6" s="2"/>
      <c r="J6" s="2">
        <v>10</v>
      </c>
      <c r="K6" s="2"/>
      <c r="L6" s="14">
        <v>1</v>
      </c>
      <c r="M6" s="2"/>
      <c r="N6" s="2">
        <v>10</v>
      </c>
    </row>
    <row r="7" ht="15" customHeight="1" spans="1:14">
      <c r="A7" s="2"/>
      <c r="B7" s="2"/>
      <c r="C7" s="2" t="s">
        <v>300</v>
      </c>
      <c r="D7" s="2"/>
      <c r="E7" s="2">
        <v>945</v>
      </c>
      <c r="F7" s="2">
        <v>945</v>
      </c>
      <c r="G7" s="2"/>
      <c r="H7" s="2">
        <v>945</v>
      </c>
      <c r="I7" s="2"/>
      <c r="J7" s="2">
        <v>10</v>
      </c>
      <c r="K7" s="2"/>
      <c r="L7" s="14">
        <v>1</v>
      </c>
      <c r="M7" s="2"/>
      <c r="N7" s="2">
        <v>10</v>
      </c>
    </row>
    <row r="8" ht="15" customHeight="1" spans="1:14">
      <c r="A8" s="2"/>
      <c r="B8" s="2"/>
      <c r="C8" s="2" t="s">
        <v>301</v>
      </c>
      <c r="D8" s="2"/>
      <c r="E8" s="2"/>
      <c r="F8" s="2"/>
      <c r="G8" s="2"/>
      <c r="H8" s="2"/>
      <c r="I8" s="2"/>
      <c r="J8" s="2"/>
      <c r="K8" s="2"/>
      <c r="L8" s="14"/>
      <c r="M8" s="2"/>
      <c r="N8" s="2"/>
    </row>
    <row r="9" ht="15" customHeight="1" spans="1:14">
      <c r="A9" s="2"/>
      <c r="B9" s="2"/>
      <c r="C9" s="2" t="s">
        <v>302</v>
      </c>
      <c r="D9" s="2"/>
      <c r="E9" s="2"/>
      <c r="F9" s="2"/>
      <c r="G9" s="2"/>
      <c r="H9" s="2"/>
      <c r="I9" s="2"/>
      <c r="J9" s="2" t="s">
        <v>303</v>
      </c>
      <c r="K9" s="2"/>
      <c r="L9" s="2"/>
      <c r="M9" s="2"/>
      <c r="N9" s="2" t="s">
        <v>303</v>
      </c>
    </row>
    <row r="10" ht="15" customHeight="1" spans="1:14">
      <c r="A10" s="2" t="s">
        <v>304</v>
      </c>
      <c r="B10" s="2" t="s">
        <v>75</v>
      </c>
      <c r="C10" s="2"/>
      <c r="D10" s="2"/>
      <c r="E10" s="2"/>
      <c r="F10" s="2"/>
      <c r="G10" s="2"/>
      <c r="H10" s="2" t="s">
        <v>305</v>
      </c>
      <c r="I10" s="2"/>
      <c r="J10" s="2"/>
      <c r="K10" s="2"/>
      <c r="L10" s="2"/>
      <c r="M10" s="2"/>
      <c r="N10" s="2"/>
    </row>
    <row r="11" ht="84" customHeight="1" spans="1:14">
      <c r="A11" s="2"/>
      <c r="B11" s="4" t="s">
        <v>499</v>
      </c>
      <c r="C11" s="4"/>
      <c r="D11" s="4"/>
      <c r="E11" s="4"/>
      <c r="F11" s="4"/>
      <c r="G11" s="4"/>
      <c r="H11" s="2" t="s">
        <v>460</v>
      </c>
      <c r="I11" s="2"/>
      <c r="J11" s="2"/>
      <c r="K11" s="2"/>
      <c r="L11" s="2"/>
      <c r="M11" s="2"/>
      <c r="N11" s="2"/>
    </row>
    <row r="12" ht="18.95" customHeight="1" spans="1:14">
      <c r="A12" s="5" t="s">
        <v>308</v>
      </c>
      <c r="B12" s="6" t="s">
        <v>82</v>
      </c>
      <c r="C12" s="6" t="s">
        <v>83</v>
      </c>
      <c r="D12" s="6" t="s">
        <v>84</v>
      </c>
      <c r="E12" s="6"/>
      <c r="F12" s="6"/>
      <c r="G12" s="6" t="s">
        <v>85</v>
      </c>
      <c r="H12" s="6" t="s">
        <v>86</v>
      </c>
      <c r="I12" s="6" t="s">
        <v>69</v>
      </c>
      <c r="J12" s="6"/>
      <c r="K12" s="6" t="s">
        <v>70</v>
      </c>
      <c r="L12" s="6"/>
      <c r="M12" s="6" t="s">
        <v>87</v>
      </c>
      <c r="N12" s="6"/>
    </row>
    <row r="13" ht="18.95" customHeight="1" spans="1:14">
      <c r="A13" s="5"/>
      <c r="B13" s="66" t="s">
        <v>309</v>
      </c>
      <c r="C13" s="6" t="s">
        <v>310</v>
      </c>
      <c r="D13" s="7" t="s">
        <v>163</v>
      </c>
      <c r="E13" s="7"/>
      <c r="F13" s="7"/>
      <c r="G13" s="8">
        <v>1</v>
      </c>
      <c r="H13" s="8">
        <v>1</v>
      </c>
      <c r="I13" s="6">
        <v>10</v>
      </c>
      <c r="J13" s="6"/>
      <c r="K13" s="6">
        <v>10</v>
      </c>
      <c r="L13" s="6"/>
      <c r="M13" s="6"/>
      <c r="N13" s="6"/>
    </row>
    <row r="14" ht="18.95" customHeight="1" spans="1:14">
      <c r="A14" s="5"/>
      <c r="B14" s="70"/>
      <c r="C14" s="6"/>
      <c r="D14" s="7" t="s">
        <v>500</v>
      </c>
      <c r="E14" s="7"/>
      <c r="F14" s="7"/>
      <c r="G14" s="8">
        <v>1</v>
      </c>
      <c r="H14" s="8">
        <v>1</v>
      </c>
      <c r="I14" s="6">
        <v>10</v>
      </c>
      <c r="J14" s="6"/>
      <c r="K14" s="6">
        <v>10</v>
      </c>
      <c r="L14" s="6"/>
      <c r="M14" s="6"/>
      <c r="N14" s="6"/>
    </row>
    <row r="15" ht="18.95" customHeight="1" spans="1:14">
      <c r="A15" s="5"/>
      <c r="B15" s="70"/>
      <c r="C15" s="6" t="s">
        <v>315</v>
      </c>
      <c r="D15" s="7" t="s">
        <v>501</v>
      </c>
      <c r="E15" s="7"/>
      <c r="F15" s="7"/>
      <c r="G15" s="6" t="s">
        <v>399</v>
      </c>
      <c r="H15" s="6" t="s">
        <v>399</v>
      </c>
      <c r="I15" s="6">
        <v>10</v>
      </c>
      <c r="J15" s="6"/>
      <c r="K15" s="6">
        <v>10</v>
      </c>
      <c r="L15" s="6"/>
      <c r="M15" s="6"/>
      <c r="N15" s="6"/>
    </row>
    <row r="16" ht="15" customHeight="1" spans="1:14">
      <c r="A16" s="5"/>
      <c r="B16" s="70"/>
      <c r="C16" s="6"/>
      <c r="D16" s="7" t="s">
        <v>502</v>
      </c>
      <c r="E16" s="7"/>
      <c r="F16" s="7"/>
      <c r="G16" s="6" t="s">
        <v>107</v>
      </c>
      <c r="H16" s="6" t="s">
        <v>107</v>
      </c>
      <c r="I16" s="6">
        <v>10</v>
      </c>
      <c r="J16" s="6"/>
      <c r="K16" s="6">
        <v>10</v>
      </c>
      <c r="L16" s="6"/>
      <c r="M16" s="6"/>
      <c r="N16" s="6"/>
    </row>
    <row r="17" ht="15" customHeight="1" spans="1:14">
      <c r="A17" s="5"/>
      <c r="B17" s="70"/>
      <c r="C17" s="70" t="s">
        <v>317</v>
      </c>
      <c r="D17" s="7" t="s">
        <v>503</v>
      </c>
      <c r="E17" s="7"/>
      <c r="F17" s="7"/>
      <c r="G17" s="8" t="s">
        <v>483</v>
      </c>
      <c r="H17" s="8" t="s">
        <v>483</v>
      </c>
      <c r="I17" s="6">
        <v>10</v>
      </c>
      <c r="J17" s="6"/>
      <c r="K17" s="6">
        <v>10</v>
      </c>
      <c r="L17" s="6"/>
      <c r="M17" s="6"/>
      <c r="N17" s="6"/>
    </row>
    <row r="18" ht="15" customHeight="1" spans="1:14">
      <c r="A18" s="5"/>
      <c r="B18" s="70"/>
      <c r="C18" s="72"/>
      <c r="D18" s="7" t="s">
        <v>465</v>
      </c>
      <c r="E18" s="7"/>
      <c r="F18" s="7"/>
      <c r="G18" s="8">
        <v>1</v>
      </c>
      <c r="H18" s="8">
        <v>1</v>
      </c>
      <c r="I18" s="6">
        <v>5</v>
      </c>
      <c r="J18" s="6"/>
      <c r="K18" s="6">
        <v>5</v>
      </c>
      <c r="L18" s="6"/>
      <c r="M18" s="6"/>
      <c r="N18" s="6"/>
    </row>
    <row r="19" ht="15" customHeight="1" spans="1:14">
      <c r="A19" s="5"/>
      <c r="B19" s="72"/>
      <c r="C19" s="6" t="s">
        <v>319</v>
      </c>
      <c r="D19" s="7" t="s">
        <v>504</v>
      </c>
      <c r="E19" s="7"/>
      <c r="F19" s="7"/>
      <c r="G19" s="8">
        <v>1</v>
      </c>
      <c r="H19" s="8">
        <v>1</v>
      </c>
      <c r="I19" s="6">
        <v>5</v>
      </c>
      <c r="J19" s="6"/>
      <c r="K19" s="6">
        <v>5</v>
      </c>
      <c r="L19" s="6"/>
      <c r="M19" s="6"/>
      <c r="N19" s="6"/>
    </row>
    <row r="20" ht="25" customHeight="1" spans="1:14">
      <c r="A20" s="5"/>
      <c r="B20" s="6" t="s">
        <v>321</v>
      </c>
      <c r="C20" s="6" t="s">
        <v>122</v>
      </c>
      <c r="D20" s="7" t="s">
        <v>505</v>
      </c>
      <c r="E20" s="7"/>
      <c r="F20" s="7"/>
      <c r="G20" s="6" t="s">
        <v>506</v>
      </c>
      <c r="H20" s="6" t="s">
        <v>506</v>
      </c>
      <c r="I20" s="6">
        <v>10</v>
      </c>
      <c r="J20" s="6"/>
      <c r="K20" s="6">
        <v>10</v>
      </c>
      <c r="L20" s="6"/>
      <c r="M20" s="6"/>
      <c r="N20" s="6"/>
    </row>
    <row r="21" ht="25" customHeight="1" spans="1:14">
      <c r="A21" s="5"/>
      <c r="B21" s="6"/>
      <c r="C21" s="6" t="s">
        <v>124</v>
      </c>
      <c r="D21" s="7" t="s">
        <v>507</v>
      </c>
      <c r="E21" s="7"/>
      <c r="F21" s="7"/>
      <c r="G21" s="6" t="s">
        <v>471</v>
      </c>
      <c r="H21" s="6" t="s">
        <v>471</v>
      </c>
      <c r="I21" s="6">
        <v>5</v>
      </c>
      <c r="J21" s="6"/>
      <c r="K21" s="6">
        <v>5</v>
      </c>
      <c r="L21" s="6"/>
      <c r="M21" s="6"/>
      <c r="N21" s="6"/>
    </row>
    <row r="22" ht="25" customHeight="1" spans="1:14">
      <c r="A22" s="5"/>
      <c r="B22" s="6"/>
      <c r="C22" s="6" t="s">
        <v>126</v>
      </c>
      <c r="D22" s="7" t="s">
        <v>508</v>
      </c>
      <c r="E22" s="7"/>
      <c r="F22" s="7"/>
      <c r="G22" s="6" t="s">
        <v>389</v>
      </c>
      <c r="H22" s="6" t="s">
        <v>389</v>
      </c>
      <c r="I22" s="6">
        <v>5</v>
      </c>
      <c r="J22" s="6"/>
      <c r="K22" s="6">
        <v>5</v>
      </c>
      <c r="L22" s="6"/>
      <c r="M22" s="6"/>
      <c r="N22" s="6"/>
    </row>
    <row r="23" ht="25" customHeight="1" spans="1:14">
      <c r="A23" s="5"/>
      <c r="B23" s="6"/>
      <c r="C23" s="6" t="s">
        <v>327</v>
      </c>
      <c r="D23" s="7" t="s">
        <v>509</v>
      </c>
      <c r="E23" s="7"/>
      <c r="F23" s="7"/>
      <c r="G23" s="6" t="s">
        <v>510</v>
      </c>
      <c r="H23" s="6" t="s">
        <v>510</v>
      </c>
      <c r="I23" s="6">
        <v>10</v>
      </c>
      <c r="J23" s="6"/>
      <c r="K23" s="6">
        <v>10</v>
      </c>
      <c r="L23" s="6"/>
      <c r="M23" s="6"/>
      <c r="N23" s="6"/>
    </row>
    <row r="24" ht="25" customHeight="1" spans="1:14">
      <c r="A24" s="5"/>
      <c r="B24" s="6" t="s">
        <v>332</v>
      </c>
      <c r="C24" s="6" t="s">
        <v>333</v>
      </c>
      <c r="D24" s="7" t="s">
        <v>474</v>
      </c>
      <c r="E24" s="7"/>
      <c r="F24" s="7"/>
      <c r="G24" s="6" t="s">
        <v>153</v>
      </c>
      <c r="H24" s="6" t="s">
        <v>153</v>
      </c>
      <c r="I24" s="6">
        <v>10</v>
      </c>
      <c r="J24" s="6"/>
      <c r="K24" s="6">
        <v>10</v>
      </c>
      <c r="L24" s="6"/>
      <c r="M24" s="6"/>
      <c r="N24" s="6"/>
    </row>
    <row r="25" ht="15" customHeight="1" spans="1:14">
      <c r="A25" s="9" t="s">
        <v>336</v>
      </c>
      <c r="B25" s="9"/>
      <c r="C25" s="9"/>
      <c r="D25" s="9"/>
      <c r="E25" s="9"/>
      <c r="F25" s="9"/>
      <c r="G25" s="9"/>
      <c r="H25" s="9"/>
      <c r="I25" s="9">
        <f>SUM(I13:I24)</f>
        <v>100</v>
      </c>
      <c r="J25" s="9"/>
      <c r="K25" s="9">
        <f>SUM(K13:K24)</f>
        <v>100</v>
      </c>
      <c r="L25" s="9"/>
      <c r="M25" s="15"/>
      <c r="N25" s="15"/>
    </row>
    <row r="26" spans="1:14">
      <c r="A26" s="10" t="s">
        <v>337</v>
      </c>
      <c r="B26" s="11" t="s">
        <v>400</v>
      </c>
      <c r="C26" s="12"/>
      <c r="D26" s="12"/>
      <c r="E26" s="12"/>
      <c r="F26" s="12"/>
      <c r="G26" s="12"/>
      <c r="H26" s="12"/>
      <c r="I26" s="12"/>
      <c r="J26" s="12"/>
      <c r="K26" s="12"/>
      <c r="L26" s="12"/>
      <c r="M26" s="12"/>
      <c r="N26" s="16"/>
    </row>
    <row r="27" spans="1:14">
      <c r="A27" s="13" t="s">
        <v>339</v>
      </c>
      <c r="B27" s="13"/>
      <c r="C27" s="13"/>
      <c r="D27" s="13"/>
      <c r="E27" s="13"/>
      <c r="F27" s="13"/>
      <c r="G27" s="13"/>
      <c r="H27" s="13"/>
      <c r="I27" s="13"/>
      <c r="J27" s="13"/>
      <c r="K27" s="13"/>
      <c r="L27" s="13"/>
      <c r="M27" s="13"/>
      <c r="N27" s="13"/>
    </row>
    <row r="28" ht="51.95" customHeight="1" spans="1:14">
      <c r="A28" s="13" t="s">
        <v>340</v>
      </c>
      <c r="B28" s="13"/>
      <c r="C28" s="13"/>
      <c r="D28" s="13"/>
      <c r="E28" s="13"/>
      <c r="F28" s="13"/>
      <c r="G28" s="13"/>
      <c r="H28" s="13"/>
      <c r="I28" s="13"/>
      <c r="J28" s="13"/>
      <c r="K28" s="13"/>
      <c r="L28" s="13"/>
      <c r="M28" s="13"/>
      <c r="N28" s="13"/>
    </row>
    <row r="29" ht="41.1" customHeight="1" spans="1:14">
      <c r="A29" s="13" t="s">
        <v>341</v>
      </c>
      <c r="B29" s="13"/>
      <c r="C29" s="13"/>
      <c r="D29" s="13"/>
      <c r="E29" s="13"/>
      <c r="F29" s="13"/>
      <c r="G29" s="13"/>
      <c r="H29" s="13"/>
      <c r="I29" s="13"/>
      <c r="J29" s="13"/>
      <c r="K29" s="13"/>
      <c r="L29" s="13"/>
      <c r="M29" s="13"/>
      <c r="N29" s="13"/>
    </row>
    <row r="30" customFormat="1" ht="15.95" customHeight="1"/>
  </sheetData>
  <mergeCells count="106">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A25:H25"/>
    <mergeCell ref="I25:J25"/>
    <mergeCell ref="K25:L25"/>
    <mergeCell ref="M25:N25"/>
    <mergeCell ref="B26:N26"/>
    <mergeCell ref="A27:N27"/>
    <mergeCell ref="A28:N28"/>
    <mergeCell ref="A29:N29"/>
    <mergeCell ref="A10:A11"/>
    <mergeCell ref="A12:A24"/>
    <mergeCell ref="B13:B19"/>
    <mergeCell ref="B20:B23"/>
    <mergeCell ref="C13:C14"/>
    <mergeCell ref="C15:C16"/>
    <mergeCell ref="C17:C18"/>
    <mergeCell ref="E4:E5"/>
    <mergeCell ref="N4:N5"/>
    <mergeCell ref="A4:B9"/>
    <mergeCell ref="C4:D5"/>
    <mergeCell ref="F4:G5"/>
    <mergeCell ref="H4:I5"/>
    <mergeCell ref="J4:K5"/>
    <mergeCell ref="L4:M5"/>
  </mergeCells>
  <pageMargins left="0.75" right="0.75" top="1" bottom="1" header="0.511805555555556" footer="0.511805555555556"/>
  <pageSetup paperSize="9" scale="85"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2"/>
  <sheetViews>
    <sheetView workbookViewId="0">
      <selection activeCell="H11" sqref="H11:N11"/>
    </sheetView>
  </sheetViews>
  <sheetFormatPr defaultColWidth="9" defaultRowHeight="13.5"/>
  <cols>
    <col min="1" max="1" width="5.25" customWidth="1"/>
    <col min="3" max="3" width="7.25" customWidth="1"/>
    <col min="5" max="5" width="12.375" customWidth="1"/>
    <col min="6" max="6" width="5.125" customWidth="1"/>
    <col min="7" max="7" width="7" customWidth="1"/>
    <col min="8" max="8" width="10.125" customWidth="1"/>
    <col min="9" max="9" width="6.875" customWidth="1"/>
    <col min="10" max="10" width="0.875" customWidth="1"/>
    <col min="11" max="11" width="8" customWidth="1"/>
    <col min="12" max="12" width="1" customWidth="1"/>
    <col min="13" max="13" width="6.875" customWidth="1"/>
    <col min="14" max="14" width="10" customWidth="1"/>
  </cols>
  <sheetData>
    <row r="1" ht="42" customHeight="1" spans="1:14">
      <c r="A1" s="294" t="s">
        <v>511</v>
      </c>
      <c r="B1" s="294"/>
      <c r="C1" s="294"/>
      <c r="D1" s="294"/>
      <c r="E1" s="294"/>
      <c r="F1" s="294"/>
      <c r="G1" s="294"/>
      <c r="H1" s="294"/>
      <c r="I1" s="294"/>
      <c r="J1" s="294"/>
      <c r="K1" s="294"/>
      <c r="L1" s="294"/>
      <c r="M1" s="294"/>
      <c r="N1" s="294"/>
    </row>
    <row r="2" ht="15" customHeight="1" spans="1:14">
      <c r="A2" s="292" t="s">
        <v>181</v>
      </c>
      <c r="B2" s="292"/>
      <c r="C2" s="292" t="s">
        <v>220</v>
      </c>
      <c r="D2" s="292"/>
      <c r="E2" s="292"/>
      <c r="F2" s="292"/>
      <c r="G2" s="292"/>
      <c r="H2" s="292"/>
      <c r="I2" s="292"/>
      <c r="J2" s="292"/>
      <c r="K2" s="292"/>
      <c r="L2" s="292"/>
      <c r="M2" s="292"/>
      <c r="N2" s="292"/>
    </row>
    <row r="3" ht="15" customHeight="1" spans="1:14">
      <c r="A3" s="292" t="s">
        <v>182</v>
      </c>
      <c r="B3" s="292"/>
      <c r="C3" s="292" t="s">
        <v>194</v>
      </c>
      <c r="D3" s="292"/>
      <c r="E3" s="292"/>
      <c r="F3" s="292"/>
      <c r="G3" s="292"/>
      <c r="H3" s="292" t="s">
        <v>295</v>
      </c>
      <c r="I3" s="292"/>
      <c r="J3" s="292" t="s">
        <v>63</v>
      </c>
      <c r="K3" s="292"/>
      <c r="L3" s="292"/>
      <c r="M3" s="292"/>
      <c r="N3" s="292"/>
    </row>
    <row r="4" ht="15" customHeight="1" spans="1:14">
      <c r="A4" s="292" t="s">
        <v>183</v>
      </c>
      <c r="B4" s="292"/>
      <c r="C4" s="292"/>
      <c r="D4" s="292"/>
      <c r="E4" s="292" t="s">
        <v>65</v>
      </c>
      <c r="F4" s="292" t="s">
        <v>296</v>
      </c>
      <c r="G4" s="292"/>
      <c r="H4" s="292" t="s">
        <v>297</v>
      </c>
      <c r="I4" s="292"/>
      <c r="J4" s="292" t="s">
        <v>69</v>
      </c>
      <c r="K4" s="292"/>
      <c r="L4" s="292" t="s">
        <v>298</v>
      </c>
      <c r="M4" s="292"/>
      <c r="N4" s="292" t="s">
        <v>70</v>
      </c>
    </row>
    <row r="5" ht="15" customHeight="1" spans="1:14">
      <c r="A5" s="292"/>
      <c r="B5" s="292"/>
      <c r="C5" s="292"/>
      <c r="D5" s="292"/>
      <c r="E5" s="292"/>
      <c r="F5" s="292"/>
      <c r="G5" s="292"/>
      <c r="H5" s="292"/>
      <c r="I5" s="292"/>
      <c r="J5" s="292"/>
      <c r="K5" s="292"/>
      <c r="L5" s="292"/>
      <c r="M5" s="292"/>
      <c r="N5" s="292"/>
    </row>
    <row r="6" ht="15" customHeight="1" spans="1:14">
      <c r="A6" s="292"/>
      <c r="B6" s="292"/>
      <c r="C6" s="295" t="s">
        <v>299</v>
      </c>
      <c r="D6" s="295"/>
      <c r="E6" s="296">
        <f>E7+E8+E9</f>
        <v>1705.98</v>
      </c>
      <c r="F6" s="296">
        <f>F7+F8+F9</f>
        <v>1705.98</v>
      </c>
      <c r="G6" s="297"/>
      <c r="H6" s="296">
        <f>SUM(H7:I9)</f>
        <v>685.63</v>
      </c>
      <c r="I6" s="297"/>
      <c r="J6" s="292">
        <v>10</v>
      </c>
      <c r="K6" s="292"/>
      <c r="L6" s="301">
        <f t="shared" ref="L6:L8" si="0">H6/F6</f>
        <v>0.40189802928522</v>
      </c>
      <c r="M6" s="301"/>
      <c r="N6" s="302">
        <f>L6*J6</f>
        <v>4.0189802928522</v>
      </c>
    </row>
    <row r="7" ht="15" customHeight="1" spans="1:14">
      <c r="A7" s="292"/>
      <c r="B7" s="292"/>
      <c r="C7" s="292" t="s">
        <v>300</v>
      </c>
      <c r="D7" s="292"/>
      <c r="E7" s="296">
        <v>1043.6</v>
      </c>
      <c r="F7" s="296">
        <v>1043.6</v>
      </c>
      <c r="G7" s="297"/>
      <c r="H7" s="298">
        <v>23.25</v>
      </c>
      <c r="I7" s="298"/>
      <c r="J7" s="292">
        <v>10</v>
      </c>
      <c r="K7" s="292"/>
      <c r="L7" s="301">
        <f t="shared" si="0"/>
        <v>0.0222786508240705</v>
      </c>
      <c r="M7" s="301"/>
      <c r="N7" s="302">
        <f>L7*J7</f>
        <v>0.222786508240705</v>
      </c>
    </row>
    <row r="8" ht="15" customHeight="1" spans="1:14">
      <c r="A8" s="292"/>
      <c r="B8" s="292"/>
      <c r="C8" s="292" t="s">
        <v>301</v>
      </c>
      <c r="D8" s="292"/>
      <c r="E8" s="296">
        <v>662.38</v>
      </c>
      <c r="F8" s="298">
        <v>662.38</v>
      </c>
      <c r="G8" s="298"/>
      <c r="H8" s="298">
        <v>662.38</v>
      </c>
      <c r="I8" s="298"/>
      <c r="J8" s="292">
        <v>10</v>
      </c>
      <c r="K8" s="292"/>
      <c r="L8" s="301">
        <f t="shared" si="0"/>
        <v>1</v>
      </c>
      <c r="M8" s="301"/>
      <c r="N8" s="302">
        <f>L8*J8</f>
        <v>10</v>
      </c>
    </row>
    <row r="9" ht="15" customHeight="1" spans="1:14">
      <c r="A9" s="292"/>
      <c r="B9" s="292"/>
      <c r="C9" s="292" t="s">
        <v>302</v>
      </c>
      <c r="D9" s="292"/>
      <c r="E9" s="296"/>
      <c r="F9" s="298"/>
      <c r="G9" s="298"/>
      <c r="H9" s="298"/>
      <c r="I9" s="298"/>
      <c r="J9" s="292" t="s">
        <v>303</v>
      </c>
      <c r="K9" s="292"/>
      <c r="L9" s="292"/>
      <c r="M9" s="292"/>
      <c r="N9" s="292" t="s">
        <v>303</v>
      </c>
    </row>
    <row r="10" ht="15" customHeight="1" spans="1:14">
      <c r="A10" s="2" t="s">
        <v>304</v>
      </c>
      <c r="B10" s="2" t="s">
        <v>75</v>
      </c>
      <c r="C10" s="2"/>
      <c r="D10" s="2"/>
      <c r="E10" s="2"/>
      <c r="F10" s="2"/>
      <c r="G10" s="2"/>
      <c r="H10" s="2" t="s">
        <v>305</v>
      </c>
      <c r="I10" s="2"/>
      <c r="J10" s="2"/>
      <c r="K10" s="2"/>
      <c r="L10" s="2"/>
      <c r="M10" s="2"/>
      <c r="N10" s="2"/>
    </row>
    <row r="11" ht="132" customHeight="1" spans="1:14">
      <c r="A11" s="2"/>
      <c r="B11" s="4" t="s">
        <v>512</v>
      </c>
      <c r="C11" s="4"/>
      <c r="D11" s="4"/>
      <c r="E11" s="4"/>
      <c r="F11" s="4"/>
      <c r="G11" s="4"/>
      <c r="H11" s="4" t="s">
        <v>513</v>
      </c>
      <c r="I11" s="4"/>
      <c r="J11" s="4"/>
      <c r="K11" s="4"/>
      <c r="L11" s="4"/>
      <c r="M11" s="4"/>
      <c r="N11" s="4"/>
    </row>
    <row r="12" ht="27" customHeight="1" spans="1:14">
      <c r="A12" s="5" t="s">
        <v>308</v>
      </c>
      <c r="B12" s="6" t="s">
        <v>82</v>
      </c>
      <c r="C12" s="6" t="s">
        <v>83</v>
      </c>
      <c r="D12" s="6" t="s">
        <v>84</v>
      </c>
      <c r="E12" s="6"/>
      <c r="F12" s="6"/>
      <c r="G12" s="6" t="s">
        <v>85</v>
      </c>
      <c r="H12" s="6" t="s">
        <v>86</v>
      </c>
      <c r="I12" s="6" t="s">
        <v>69</v>
      </c>
      <c r="J12" s="6"/>
      <c r="K12" s="6" t="s">
        <v>70</v>
      </c>
      <c r="L12" s="6"/>
      <c r="M12" s="6" t="s">
        <v>87</v>
      </c>
      <c r="N12" s="6"/>
    </row>
    <row r="13" ht="22.5" customHeight="1" spans="1:14">
      <c r="A13" s="5"/>
      <c r="B13" s="6" t="s">
        <v>309</v>
      </c>
      <c r="C13" s="66" t="s">
        <v>310</v>
      </c>
      <c r="D13" s="82" t="s">
        <v>514</v>
      </c>
      <c r="E13" s="82"/>
      <c r="F13" s="82"/>
      <c r="G13" s="299">
        <v>1</v>
      </c>
      <c r="H13" s="299">
        <v>0.4019</v>
      </c>
      <c r="I13" s="6">
        <v>10</v>
      </c>
      <c r="J13" s="6"/>
      <c r="K13" s="194">
        <v>4.02</v>
      </c>
      <c r="L13" s="194"/>
      <c r="M13" s="303" t="s">
        <v>515</v>
      </c>
      <c r="N13" s="304"/>
    </row>
    <row r="14" ht="22.5" customHeight="1" spans="1:14">
      <c r="A14" s="5"/>
      <c r="B14" s="6"/>
      <c r="C14" s="72"/>
      <c r="D14" s="82" t="s">
        <v>516</v>
      </c>
      <c r="E14" s="82"/>
      <c r="F14" s="82"/>
      <c r="G14" s="299">
        <v>1</v>
      </c>
      <c r="H14" s="299">
        <v>1</v>
      </c>
      <c r="I14" s="6">
        <v>8</v>
      </c>
      <c r="J14" s="6"/>
      <c r="K14" s="194">
        <v>8</v>
      </c>
      <c r="L14" s="194"/>
      <c r="M14" s="305"/>
      <c r="N14" s="306"/>
    </row>
    <row r="15" ht="22.5" customHeight="1" spans="1:14">
      <c r="A15" s="5"/>
      <c r="B15" s="6"/>
      <c r="C15" s="66" t="s">
        <v>315</v>
      </c>
      <c r="D15" s="7" t="s">
        <v>517</v>
      </c>
      <c r="E15" s="7"/>
      <c r="F15" s="7"/>
      <c r="G15" s="299">
        <v>1</v>
      </c>
      <c r="H15" s="299">
        <v>1</v>
      </c>
      <c r="I15" s="6">
        <v>10</v>
      </c>
      <c r="J15" s="6"/>
      <c r="K15" s="194">
        <v>10</v>
      </c>
      <c r="L15" s="194"/>
      <c r="M15" s="305"/>
      <c r="N15" s="306"/>
    </row>
    <row r="16" ht="22.5" customHeight="1" spans="1:14">
      <c r="A16" s="5"/>
      <c r="B16" s="6"/>
      <c r="C16" s="70"/>
      <c r="D16" s="7" t="s">
        <v>518</v>
      </c>
      <c r="E16" s="7"/>
      <c r="F16" s="7"/>
      <c r="G16" s="299">
        <v>1</v>
      </c>
      <c r="H16" s="299">
        <v>0.4</v>
      </c>
      <c r="I16" s="6">
        <v>10</v>
      </c>
      <c r="J16" s="6"/>
      <c r="K16" s="194">
        <f>H16*I16</f>
        <v>4</v>
      </c>
      <c r="L16" s="194"/>
      <c r="M16" s="305"/>
      <c r="N16" s="306"/>
    </row>
    <row r="17" ht="22.5" customHeight="1" spans="1:14">
      <c r="A17" s="5"/>
      <c r="B17" s="6"/>
      <c r="C17" s="72"/>
      <c r="D17" s="7" t="s">
        <v>519</v>
      </c>
      <c r="E17" s="7"/>
      <c r="F17" s="7"/>
      <c r="G17" s="299">
        <v>1</v>
      </c>
      <c r="H17" s="299">
        <v>1</v>
      </c>
      <c r="I17" s="6">
        <v>8</v>
      </c>
      <c r="J17" s="6"/>
      <c r="K17" s="194">
        <v>8</v>
      </c>
      <c r="L17" s="194"/>
      <c r="M17" s="305"/>
      <c r="N17" s="306"/>
    </row>
    <row r="18" ht="22.5" customHeight="1" spans="1:14">
      <c r="A18" s="5"/>
      <c r="B18" s="6"/>
      <c r="C18" s="66" t="s">
        <v>317</v>
      </c>
      <c r="D18" s="67" t="s">
        <v>520</v>
      </c>
      <c r="E18" s="68"/>
      <c r="F18" s="69"/>
      <c r="G18" s="300" t="s">
        <v>329</v>
      </c>
      <c r="H18" s="6" t="s">
        <v>521</v>
      </c>
      <c r="I18" s="6">
        <v>8</v>
      </c>
      <c r="J18" s="6"/>
      <c r="K18" s="194">
        <v>4</v>
      </c>
      <c r="L18" s="194"/>
      <c r="M18" s="305"/>
      <c r="N18" s="306"/>
    </row>
    <row r="19" ht="22.5" customHeight="1" spans="1:14">
      <c r="A19" s="5"/>
      <c r="B19" s="6"/>
      <c r="C19" s="6" t="s">
        <v>319</v>
      </c>
      <c r="D19" s="7" t="s">
        <v>522</v>
      </c>
      <c r="E19" s="7"/>
      <c r="F19" s="7"/>
      <c r="G19" s="300" t="s">
        <v>329</v>
      </c>
      <c r="H19" s="6" t="s">
        <v>521</v>
      </c>
      <c r="I19" s="6">
        <v>6</v>
      </c>
      <c r="J19" s="6"/>
      <c r="K19" s="194">
        <v>3</v>
      </c>
      <c r="L19" s="194"/>
      <c r="M19" s="305"/>
      <c r="N19" s="306"/>
    </row>
    <row r="20" ht="26.45" customHeight="1" spans="1:14">
      <c r="A20" s="5"/>
      <c r="B20" s="6" t="s">
        <v>321</v>
      </c>
      <c r="C20" s="6" t="s">
        <v>122</v>
      </c>
      <c r="D20" s="7" t="s">
        <v>322</v>
      </c>
      <c r="E20" s="7"/>
      <c r="F20" s="7"/>
      <c r="G20" s="6" t="s">
        <v>120</v>
      </c>
      <c r="H20" s="6" t="s">
        <v>120</v>
      </c>
      <c r="I20" s="6">
        <v>5</v>
      </c>
      <c r="J20" s="6"/>
      <c r="K20" s="194">
        <v>5</v>
      </c>
      <c r="L20" s="194"/>
      <c r="M20" s="305"/>
      <c r="N20" s="306"/>
    </row>
    <row r="21" ht="26.45" customHeight="1" spans="1:14">
      <c r="A21" s="5"/>
      <c r="B21" s="6"/>
      <c r="C21" s="66" t="s">
        <v>124</v>
      </c>
      <c r="D21" s="7" t="s">
        <v>523</v>
      </c>
      <c r="E21" s="7"/>
      <c r="F21" s="7"/>
      <c r="G21" s="179" t="s">
        <v>329</v>
      </c>
      <c r="H21" s="179" t="s">
        <v>329</v>
      </c>
      <c r="I21" s="6">
        <v>5</v>
      </c>
      <c r="J21" s="6"/>
      <c r="K21" s="194">
        <v>5</v>
      </c>
      <c r="L21" s="194"/>
      <c r="M21" s="305"/>
      <c r="N21" s="306"/>
    </row>
    <row r="22" ht="26.45" customHeight="1" spans="1:14">
      <c r="A22" s="5"/>
      <c r="B22" s="6"/>
      <c r="C22" s="6" t="s">
        <v>126</v>
      </c>
      <c r="D22" s="7" t="s">
        <v>524</v>
      </c>
      <c r="E22" s="7"/>
      <c r="F22" s="7"/>
      <c r="G22" s="179" t="s">
        <v>329</v>
      </c>
      <c r="H22" s="179" t="s">
        <v>329</v>
      </c>
      <c r="I22" s="6">
        <v>5</v>
      </c>
      <c r="J22" s="6"/>
      <c r="K22" s="194">
        <v>5</v>
      </c>
      <c r="L22" s="194"/>
      <c r="M22" s="305"/>
      <c r="N22" s="306"/>
    </row>
    <row r="23" ht="24" customHeight="1" spans="1:14">
      <c r="A23" s="5"/>
      <c r="B23" s="6"/>
      <c r="C23" s="66" t="s">
        <v>327</v>
      </c>
      <c r="D23" s="7" t="s">
        <v>525</v>
      </c>
      <c r="E23" s="7"/>
      <c r="F23" s="7"/>
      <c r="G23" s="179" t="s">
        <v>329</v>
      </c>
      <c r="H23" s="179" t="s">
        <v>329</v>
      </c>
      <c r="I23" s="6">
        <v>5</v>
      </c>
      <c r="J23" s="6"/>
      <c r="K23" s="194">
        <v>5</v>
      </c>
      <c r="L23" s="194"/>
      <c r="M23" s="305"/>
      <c r="N23" s="306"/>
    </row>
    <row r="24" ht="24" customHeight="1" spans="1:14">
      <c r="A24" s="5"/>
      <c r="B24" s="6"/>
      <c r="C24" s="70"/>
      <c r="D24" s="7" t="s">
        <v>526</v>
      </c>
      <c r="E24" s="7"/>
      <c r="F24" s="7"/>
      <c r="G24" s="179" t="s">
        <v>329</v>
      </c>
      <c r="H24" s="179" t="s">
        <v>329</v>
      </c>
      <c r="I24" s="6">
        <v>5</v>
      </c>
      <c r="J24" s="6"/>
      <c r="K24" s="194">
        <v>5</v>
      </c>
      <c r="L24" s="194"/>
      <c r="M24" s="305"/>
      <c r="N24" s="306"/>
    </row>
    <row r="25" ht="24" customHeight="1" spans="1:14">
      <c r="A25" s="5"/>
      <c r="B25" s="6"/>
      <c r="C25" s="72"/>
      <c r="D25" s="7" t="s">
        <v>527</v>
      </c>
      <c r="E25" s="7"/>
      <c r="F25" s="7"/>
      <c r="G25" s="179" t="s">
        <v>329</v>
      </c>
      <c r="H25" s="179" t="s">
        <v>329</v>
      </c>
      <c r="I25" s="6">
        <v>5</v>
      </c>
      <c r="J25" s="6"/>
      <c r="K25" s="194">
        <v>5</v>
      </c>
      <c r="L25" s="194"/>
      <c r="M25" s="305"/>
      <c r="N25" s="306"/>
    </row>
    <row r="26" ht="35.25" customHeight="1" spans="1:14">
      <c r="A26" s="5"/>
      <c r="B26" s="6" t="s">
        <v>332</v>
      </c>
      <c r="C26" s="6" t="s">
        <v>333</v>
      </c>
      <c r="D26" s="7" t="s">
        <v>528</v>
      </c>
      <c r="E26" s="7"/>
      <c r="F26" s="7"/>
      <c r="G26" s="6" t="s">
        <v>335</v>
      </c>
      <c r="H26" s="6" t="s">
        <v>335</v>
      </c>
      <c r="I26" s="6">
        <v>10</v>
      </c>
      <c r="J26" s="6"/>
      <c r="K26" s="194">
        <v>10</v>
      </c>
      <c r="L26" s="194"/>
      <c r="M26" s="307"/>
      <c r="N26" s="308"/>
    </row>
    <row r="27" ht="15" customHeight="1" spans="1:14">
      <c r="A27" s="9" t="s">
        <v>336</v>
      </c>
      <c r="B27" s="9"/>
      <c r="C27" s="9"/>
      <c r="D27" s="9"/>
      <c r="E27" s="9"/>
      <c r="F27" s="9"/>
      <c r="G27" s="9"/>
      <c r="H27" s="9"/>
      <c r="I27" s="9">
        <v>100</v>
      </c>
      <c r="J27" s="9"/>
      <c r="K27" s="175">
        <f>SUM(K13:L26)</f>
        <v>81.02</v>
      </c>
      <c r="L27" s="175"/>
      <c r="M27" s="15"/>
      <c r="N27" s="15"/>
    </row>
    <row r="28" spans="1:14">
      <c r="A28" s="10" t="s">
        <v>337</v>
      </c>
      <c r="B28" s="11" t="s">
        <v>338</v>
      </c>
      <c r="C28" s="12"/>
      <c r="D28" s="12"/>
      <c r="E28" s="12"/>
      <c r="F28" s="12"/>
      <c r="G28" s="12"/>
      <c r="H28" s="12"/>
      <c r="I28" s="12"/>
      <c r="J28" s="12"/>
      <c r="K28" s="12"/>
      <c r="L28" s="12"/>
      <c r="M28" s="12"/>
      <c r="N28" s="16"/>
    </row>
    <row r="29" spans="1:14">
      <c r="A29" s="13" t="s">
        <v>339</v>
      </c>
      <c r="B29" s="13"/>
      <c r="C29" s="13"/>
      <c r="D29" s="13"/>
      <c r="E29" s="13"/>
      <c r="F29" s="13"/>
      <c r="G29" s="13"/>
      <c r="H29" s="13"/>
      <c r="I29" s="13"/>
      <c r="J29" s="13"/>
      <c r="K29" s="13"/>
      <c r="L29" s="13"/>
      <c r="M29" s="13"/>
      <c r="N29" s="13"/>
    </row>
    <row r="30" ht="51.95" customHeight="1" spans="1:14">
      <c r="A30" s="13" t="s">
        <v>340</v>
      </c>
      <c r="B30" s="13"/>
      <c r="C30" s="13"/>
      <c r="D30" s="13"/>
      <c r="E30" s="13"/>
      <c r="F30" s="13"/>
      <c r="G30" s="13"/>
      <c r="H30" s="13"/>
      <c r="I30" s="13"/>
      <c r="J30" s="13"/>
      <c r="K30" s="13"/>
      <c r="L30" s="13"/>
      <c r="M30" s="13"/>
      <c r="N30" s="13"/>
    </row>
    <row r="31" ht="41.1" customHeight="1" spans="1:14">
      <c r="A31" s="13" t="s">
        <v>341</v>
      </c>
      <c r="B31" s="13"/>
      <c r="C31" s="13"/>
      <c r="D31" s="13"/>
      <c r="E31" s="13"/>
      <c r="F31" s="13"/>
      <c r="G31" s="13"/>
      <c r="H31" s="13"/>
      <c r="I31" s="13"/>
      <c r="J31" s="13"/>
      <c r="K31" s="13"/>
      <c r="L31" s="13"/>
      <c r="M31" s="13"/>
      <c r="N31" s="13"/>
    </row>
    <row r="32" customFormat="1" ht="15.95" customHeight="1"/>
  </sheetData>
  <mergeCells count="101">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D14:F14"/>
    <mergeCell ref="I14:J14"/>
    <mergeCell ref="K14:L14"/>
    <mergeCell ref="D15:F15"/>
    <mergeCell ref="I15:J15"/>
    <mergeCell ref="K15:L15"/>
    <mergeCell ref="D16:F16"/>
    <mergeCell ref="I16:J16"/>
    <mergeCell ref="K16:L16"/>
    <mergeCell ref="D17:F17"/>
    <mergeCell ref="I17:J17"/>
    <mergeCell ref="K17:L17"/>
    <mergeCell ref="D18:F18"/>
    <mergeCell ref="I18:J18"/>
    <mergeCell ref="K18:L18"/>
    <mergeCell ref="D19:F19"/>
    <mergeCell ref="I19:J19"/>
    <mergeCell ref="K19:L19"/>
    <mergeCell ref="D20:F20"/>
    <mergeCell ref="I20:J20"/>
    <mergeCell ref="K20:L20"/>
    <mergeCell ref="D21:F21"/>
    <mergeCell ref="I21:J21"/>
    <mergeCell ref="K21:L21"/>
    <mergeCell ref="D22:F22"/>
    <mergeCell ref="I22:J22"/>
    <mergeCell ref="K22:L22"/>
    <mergeCell ref="D23:F23"/>
    <mergeCell ref="I23:J23"/>
    <mergeCell ref="K23:L23"/>
    <mergeCell ref="D24:F24"/>
    <mergeCell ref="I24:J24"/>
    <mergeCell ref="K24:L24"/>
    <mergeCell ref="D25:F25"/>
    <mergeCell ref="I25:J25"/>
    <mergeCell ref="K25:L25"/>
    <mergeCell ref="D26:F26"/>
    <mergeCell ref="I26:J26"/>
    <mergeCell ref="K26:L26"/>
    <mergeCell ref="A27:H27"/>
    <mergeCell ref="I27:J27"/>
    <mergeCell ref="K27:L27"/>
    <mergeCell ref="M27:N27"/>
    <mergeCell ref="B28:N28"/>
    <mergeCell ref="A29:N29"/>
    <mergeCell ref="A30:N30"/>
    <mergeCell ref="A31:N31"/>
    <mergeCell ref="A10:A11"/>
    <mergeCell ref="A12:A26"/>
    <mergeCell ref="B13:B19"/>
    <mergeCell ref="B20:B25"/>
    <mergeCell ref="C13:C14"/>
    <mergeCell ref="C15:C17"/>
    <mergeCell ref="C23:C25"/>
    <mergeCell ref="E4:E5"/>
    <mergeCell ref="N4:N5"/>
    <mergeCell ref="A4:B9"/>
    <mergeCell ref="C4:D5"/>
    <mergeCell ref="F4:G5"/>
    <mergeCell ref="H4:I5"/>
    <mergeCell ref="J4:K5"/>
    <mergeCell ref="L4:M5"/>
    <mergeCell ref="M13:N26"/>
  </mergeCells>
  <pageMargins left="0.75" right="0.75" top="1" bottom="1" header="0.511805555555556" footer="0.511805555555556"/>
  <pageSetup paperSize="9" scale="85"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2"/>
  <sheetViews>
    <sheetView workbookViewId="0">
      <selection activeCell="H11" sqref="H11:N11"/>
    </sheetView>
  </sheetViews>
  <sheetFormatPr defaultColWidth="9" defaultRowHeight="13.5"/>
  <cols>
    <col min="1" max="1" width="5.25" customWidth="1"/>
    <col min="3" max="3" width="7.25" customWidth="1"/>
    <col min="5" max="5" width="12.375" customWidth="1"/>
    <col min="6" max="6" width="5.125" customWidth="1"/>
    <col min="7" max="7" width="7" customWidth="1"/>
    <col min="8" max="8" width="10.125" customWidth="1"/>
    <col min="9" max="9" width="6.875" customWidth="1"/>
    <col min="10" max="10" width="0.875" customWidth="1"/>
    <col min="11" max="11" width="8" customWidth="1"/>
    <col min="12" max="12" width="1" customWidth="1"/>
    <col min="13" max="13" width="6.875" customWidth="1"/>
    <col min="14" max="14" width="10" customWidth="1"/>
  </cols>
  <sheetData>
    <row r="1" ht="42" customHeight="1" spans="1:14">
      <c r="A1" s="294" t="s">
        <v>529</v>
      </c>
      <c r="B1" s="294"/>
      <c r="C1" s="294"/>
      <c r="D1" s="294"/>
      <c r="E1" s="294"/>
      <c r="F1" s="294"/>
      <c r="G1" s="294"/>
      <c r="H1" s="294"/>
      <c r="I1" s="294"/>
      <c r="J1" s="294"/>
      <c r="K1" s="294"/>
      <c r="L1" s="294"/>
      <c r="M1" s="294"/>
      <c r="N1" s="294"/>
    </row>
    <row r="2" ht="15" customHeight="1" spans="1:14">
      <c r="A2" s="292" t="s">
        <v>181</v>
      </c>
      <c r="B2" s="292"/>
      <c r="C2" s="292" t="s">
        <v>530</v>
      </c>
      <c r="D2" s="292"/>
      <c r="E2" s="292"/>
      <c r="F2" s="292"/>
      <c r="G2" s="292"/>
      <c r="H2" s="292"/>
      <c r="I2" s="292"/>
      <c r="J2" s="292"/>
      <c r="K2" s="292"/>
      <c r="L2" s="292"/>
      <c r="M2" s="292"/>
      <c r="N2" s="292"/>
    </row>
    <row r="3" ht="15" customHeight="1" spans="1:14">
      <c r="A3" s="292" t="s">
        <v>182</v>
      </c>
      <c r="B3" s="292"/>
      <c r="C3" s="292" t="s">
        <v>194</v>
      </c>
      <c r="D3" s="292"/>
      <c r="E3" s="292"/>
      <c r="F3" s="292"/>
      <c r="G3" s="292"/>
      <c r="H3" s="292" t="s">
        <v>295</v>
      </c>
      <c r="I3" s="292"/>
      <c r="J3" s="292" t="s">
        <v>63</v>
      </c>
      <c r="K3" s="292"/>
      <c r="L3" s="292"/>
      <c r="M3" s="292"/>
      <c r="N3" s="292"/>
    </row>
    <row r="4" ht="15" customHeight="1" spans="1:14">
      <c r="A4" s="292" t="s">
        <v>183</v>
      </c>
      <c r="B4" s="292"/>
      <c r="C4" s="292"/>
      <c r="D4" s="292"/>
      <c r="E4" s="292" t="s">
        <v>65</v>
      </c>
      <c r="F4" s="292" t="s">
        <v>296</v>
      </c>
      <c r="G4" s="292"/>
      <c r="H4" s="292" t="s">
        <v>297</v>
      </c>
      <c r="I4" s="292"/>
      <c r="J4" s="292" t="s">
        <v>69</v>
      </c>
      <c r="K4" s="292"/>
      <c r="L4" s="292" t="s">
        <v>298</v>
      </c>
      <c r="M4" s="292"/>
      <c r="N4" s="292" t="s">
        <v>70</v>
      </c>
    </row>
    <row r="5" ht="15" customHeight="1" spans="1:14">
      <c r="A5" s="292"/>
      <c r="B5" s="292"/>
      <c r="C5" s="292"/>
      <c r="D5" s="292"/>
      <c r="E5" s="292"/>
      <c r="F5" s="292"/>
      <c r="G5" s="292"/>
      <c r="H5" s="292"/>
      <c r="I5" s="292"/>
      <c r="J5" s="292"/>
      <c r="K5" s="292"/>
      <c r="L5" s="292"/>
      <c r="M5" s="292"/>
      <c r="N5" s="292"/>
    </row>
    <row r="6" ht="15" customHeight="1" spans="1:14">
      <c r="A6" s="292"/>
      <c r="B6" s="292"/>
      <c r="C6" s="295" t="s">
        <v>299</v>
      </c>
      <c r="D6" s="295"/>
      <c r="E6" s="296">
        <f>E7+E8+E9</f>
        <v>100</v>
      </c>
      <c r="F6" s="296">
        <f>F7+F8+F9</f>
        <v>100</v>
      </c>
      <c r="G6" s="297"/>
      <c r="H6" s="296">
        <f>SUM(H7:I9)</f>
        <v>0</v>
      </c>
      <c r="I6" s="297"/>
      <c r="J6" s="292">
        <v>10</v>
      </c>
      <c r="K6" s="292"/>
      <c r="L6" s="301">
        <f t="shared" ref="L6:L8" si="0">H6/F6</f>
        <v>0</v>
      </c>
      <c r="M6" s="301"/>
      <c r="N6" s="302">
        <f t="shared" ref="N6:N8" si="1">L6*J6</f>
        <v>0</v>
      </c>
    </row>
    <row r="7" ht="15" customHeight="1" spans="1:14">
      <c r="A7" s="292"/>
      <c r="B7" s="292"/>
      <c r="C7" s="292" t="s">
        <v>300</v>
      </c>
      <c r="D7" s="292"/>
      <c r="E7" s="296">
        <v>100</v>
      </c>
      <c r="F7" s="296">
        <v>100</v>
      </c>
      <c r="G7" s="297"/>
      <c r="H7" s="298">
        <v>0</v>
      </c>
      <c r="I7" s="298"/>
      <c r="J7" s="292">
        <v>10</v>
      </c>
      <c r="K7" s="292"/>
      <c r="L7" s="301">
        <f t="shared" si="0"/>
        <v>0</v>
      </c>
      <c r="M7" s="301"/>
      <c r="N7" s="302">
        <f t="shared" si="1"/>
        <v>0</v>
      </c>
    </row>
    <row r="8" ht="15" customHeight="1" spans="1:14">
      <c r="A8" s="292"/>
      <c r="B8" s="292"/>
      <c r="C8" s="292" t="s">
        <v>301</v>
      </c>
      <c r="D8" s="292"/>
      <c r="E8" s="296"/>
      <c r="F8" s="298"/>
      <c r="G8" s="298"/>
      <c r="H8" s="298"/>
      <c r="I8" s="298"/>
      <c r="J8" s="292"/>
      <c r="K8" s="292"/>
      <c r="L8" s="301"/>
      <c r="M8" s="301"/>
      <c r="N8" s="302"/>
    </row>
    <row r="9" ht="15" customHeight="1" spans="1:14">
      <c r="A9" s="292"/>
      <c r="B9" s="292"/>
      <c r="C9" s="292" t="s">
        <v>302</v>
      </c>
      <c r="D9" s="292"/>
      <c r="E9" s="296"/>
      <c r="F9" s="298"/>
      <c r="G9" s="298"/>
      <c r="H9" s="298"/>
      <c r="I9" s="298"/>
      <c r="J9" s="292" t="s">
        <v>303</v>
      </c>
      <c r="K9" s="292"/>
      <c r="L9" s="292"/>
      <c r="M9" s="292"/>
      <c r="N9" s="292" t="s">
        <v>303</v>
      </c>
    </row>
    <row r="10" ht="15" customHeight="1" spans="1:14">
      <c r="A10" s="2" t="s">
        <v>304</v>
      </c>
      <c r="B10" s="2" t="s">
        <v>75</v>
      </c>
      <c r="C10" s="2"/>
      <c r="D10" s="2"/>
      <c r="E10" s="2"/>
      <c r="F10" s="2"/>
      <c r="G10" s="2"/>
      <c r="H10" s="2" t="s">
        <v>305</v>
      </c>
      <c r="I10" s="2"/>
      <c r="J10" s="2"/>
      <c r="K10" s="2"/>
      <c r="L10" s="2"/>
      <c r="M10" s="2"/>
      <c r="N10" s="2"/>
    </row>
    <row r="11" ht="132" customHeight="1" spans="1:14">
      <c r="A11" s="2"/>
      <c r="B11" s="4" t="s">
        <v>531</v>
      </c>
      <c r="C11" s="4"/>
      <c r="D11" s="4"/>
      <c r="E11" s="4"/>
      <c r="F11" s="4"/>
      <c r="G11" s="4"/>
      <c r="H11" s="4" t="s">
        <v>532</v>
      </c>
      <c r="I11" s="4"/>
      <c r="J11" s="4"/>
      <c r="K11" s="4"/>
      <c r="L11" s="4"/>
      <c r="M11" s="4"/>
      <c r="N11" s="4"/>
    </row>
    <row r="12" ht="27" customHeight="1" spans="1:14">
      <c r="A12" s="5" t="s">
        <v>308</v>
      </c>
      <c r="B12" s="6" t="s">
        <v>82</v>
      </c>
      <c r="C12" s="6" t="s">
        <v>83</v>
      </c>
      <c r="D12" s="6" t="s">
        <v>84</v>
      </c>
      <c r="E12" s="6"/>
      <c r="F12" s="6"/>
      <c r="G12" s="6" t="s">
        <v>85</v>
      </c>
      <c r="H12" s="6" t="s">
        <v>86</v>
      </c>
      <c r="I12" s="6" t="s">
        <v>69</v>
      </c>
      <c r="J12" s="6"/>
      <c r="K12" s="6" t="s">
        <v>70</v>
      </c>
      <c r="L12" s="6"/>
      <c r="M12" s="6" t="s">
        <v>87</v>
      </c>
      <c r="N12" s="6"/>
    </row>
    <row r="13" ht="22.5" customHeight="1" spans="1:14">
      <c r="A13" s="5"/>
      <c r="B13" s="6" t="s">
        <v>309</v>
      </c>
      <c r="C13" s="66" t="s">
        <v>310</v>
      </c>
      <c r="D13" s="82" t="s">
        <v>514</v>
      </c>
      <c r="E13" s="82"/>
      <c r="F13" s="82"/>
      <c r="G13" s="299">
        <v>1</v>
      </c>
      <c r="H13" s="299">
        <v>0</v>
      </c>
      <c r="I13" s="6">
        <v>10</v>
      </c>
      <c r="J13" s="6"/>
      <c r="K13" s="194">
        <v>0</v>
      </c>
      <c r="L13" s="194"/>
      <c r="M13" s="303" t="s">
        <v>515</v>
      </c>
      <c r="N13" s="304"/>
    </row>
    <row r="14" ht="22.5" customHeight="1" spans="1:14">
      <c r="A14" s="5"/>
      <c r="B14" s="6"/>
      <c r="C14" s="72"/>
      <c r="D14" s="82" t="s">
        <v>516</v>
      </c>
      <c r="E14" s="82"/>
      <c r="F14" s="82"/>
      <c r="G14" s="299">
        <v>1</v>
      </c>
      <c r="H14" s="299">
        <v>1</v>
      </c>
      <c r="I14" s="6">
        <v>8</v>
      </c>
      <c r="J14" s="6"/>
      <c r="K14" s="194">
        <v>8</v>
      </c>
      <c r="L14" s="194"/>
      <c r="M14" s="305"/>
      <c r="N14" s="306"/>
    </row>
    <row r="15" ht="22.5" customHeight="1" spans="1:14">
      <c r="A15" s="5"/>
      <c r="B15" s="6"/>
      <c r="C15" s="66" t="s">
        <v>315</v>
      </c>
      <c r="D15" s="7" t="s">
        <v>517</v>
      </c>
      <c r="E15" s="7"/>
      <c r="F15" s="7"/>
      <c r="G15" s="299">
        <v>1</v>
      </c>
      <c r="H15" s="299">
        <v>1</v>
      </c>
      <c r="I15" s="6">
        <v>10</v>
      </c>
      <c r="J15" s="6"/>
      <c r="K15" s="194">
        <v>10</v>
      </c>
      <c r="L15" s="194"/>
      <c r="M15" s="305"/>
      <c r="N15" s="306"/>
    </row>
    <row r="16" ht="22.5" customHeight="1" spans="1:14">
      <c r="A16" s="5"/>
      <c r="B16" s="6"/>
      <c r="C16" s="70"/>
      <c r="D16" s="7" t="s">
        <v>533</v>
      </c>
      <c r="E16" s="7"/>
      <c r="F16" s="7"/>
      <c r="G16" s="299" t="s">
        <v>117</v>
      </c>
      <c r="H16" s="299" t="s">
        <v>117</v>
      </c>
      <c r="I16" s="6">
        <v>10</v>
      </c>
      <c r="J16" s="6"/>
      <c r="K16" s="194">
        <v>10</v>
      </c>
      <c r="L16" s="194"/>
      <c r="M16" s="305"/>
      <c r="N16" s="306"/>
    </row>
    <row r="17" ht="22.5" customHeight="1" spans="1:14">
      <c r="A17" s="5"/>
      <c r="B17" s="6"/>
      <c r="C17" s="72"/>
      <c r="D17" s="7" t="s">
        <v>534</v>
      </c>
      <c r="E17" s="7"/>
      <c r="F17" s="7"/>
      <c r="G17" s="299" t="s">
        <v>387</v>
      </c>
      <c r="H17" s="299" t="s">
        <v>387</v>
      </c>
      <c r="I17" s="6">
        <v>8</v>
      </c>
      <c r="J17" s="6"/>
      <c r="K17" s="194">
        <v>8</v>
      </c>
      <c r="L17" s="194"/>
      <c r="M17" s="305"/>
      <c r="N17" s="306"/>
    </row>
    <row r="18" ht="22.5" customHeight="1" spans="1:14">
      <c r="A18" s="5"/>
      <c r="B18" s="6"/>
      <c r="C18" s="66" t="s">
        <v>317</v>
      </c>
      <c r="D18" s="67" t="s">
        <v>520</v>
      </c>
      <c r="E18" s="68"/>
      <c r="F18" s="69"/>
      <c r="G18" s="300" t="s">
        <v>329</v>
      </c>
      <c r="H18" s="6" t="s">
        <v>521</v>
      </c>
      <c r="I18" s="6">
        <v>8</v>
      </c>
      <c r="J18" s="6"/>
      <c r="K18" s="194">
        <v>4</v>
      </c>
      <c r="L18" s="194"/>
      <c r="M18" s="305"/>
      <c r="N18" s="306"/>
    </row>
    <row r="19" ht="22.5" customHeight="1" spans="1:14">
      <c r="A19" s="5"/>
      <c r="B19" s="6"/>
      <c r="C19" s="6" t="s">
        <v>319</v>
      </c>
      <c r="D19" s="7" t="s">
        <v>522</v>
      </c>
      <c r="E19" s="7"/>
      <c r="F19" s="7"/>
      <c r="G19" s="300" t="s">
        <v>329</v>
      </c>
      <c r="H19" s="6" t="s">
        <v>535</v>
      </c>
      <c r="I19" s="6">
        <v>6</v>
      </c>
      <c r="J19" s="6"/>
      <c r="K19" s="194">
        <v>6</v>
      </c>
      <c r="L19" s="194"/>
      <c r="M19" s="305"/>
      <c r="N19" s="306"/>
    </row>
    <row r="20" ht="26.45" customHeight="1" spans="1:14">
      <c r="A20" s="5"/>
      <c r="B20" s="6" t="s">
        <v>321</v>
      </c>
      <c r="C20" s="6" t="s">
        <v>122</v>
      </c>
      <c r="D20" s="7" t="s">
        <v>322</v>
      </c>
      <c r="E20" s="7"/>
      <c r="F20" s="7"/>
      <c r="G20" s="6" t="s">
        <v>120</v>
      </c>
      <c r="H20" s="6" t="s">
        <v>120</v>
      </c>
      <c r="I20" s="6">
        <v>5</v>
      </c>
      <c r="J20" s="6"/>
      <c r="K20" s="194">
        <v>5</v>
      </c>
      <c r="L20" s="194"/>
      <c r="M20" s="305"/>
      <c r="N20" s="306"/>
    </row>
    <row r="21" ht="26.45" customHeight="1" spans="1:14">
      <c r="A21" s="5"/>
      <c r="B21" s="6"/>
      <c r="C21" s="66" t="s">
        <v>124</v>
      </c>
      <c r="D21" s="7" t="s">
        <v>523</v>
      </c>
      <c r="E21" s="7"/>
      <c r="F21" s="7"/>
      <c r="G21" s="179" t="s">
        <v>329</v>
      </c>
      <c r="H21" s="179" t="s">
        <v>329</v>
      </c>
      <c r="I21" s="6">
        <v>5</v>
      </c>
      <c r="J21" s="6"/>
      <c r="K21" s="194">
        <v>5</v>
      </c>
      <c r="L21" s="194"/>
      <c r="M21" s="305"/>
      <c r="N21" s="306"/>
    </row>
    <row r="22" ht="26.45" customHeight="1" spans="1:14">
      <c r="A22" s="5"/>
      <c r="B22" s="6"/>
      <c r="C22" s="6" t="s">
        <v>126</v>
      </c>
      <c r="D22" s="7" t="s">
        <v>524</v>
      </c>
      <c r="E22" s="7"/>
      <c r="F22" s="7"/>
      <c r="G22" s="179" t="s">
        <v>329</v>
      </c>
      <c r="H22" s="179" t="s">
        <v>329</v>
      </c>
      <c r="I22" s="6">
        <v>5</v>
      </c>
      <c r="J22" s="6"/>
      <c r="K22" s="194">
        <v>5</v>
      </c>
      <c r="L22" s="194"/>
      <c r="M22" s="305"/>
      <c r="N22" s="306"/>
    </row>
    <row r="23" ht="24" customHeight="1" spans="1:14">
      <c r="A23" s="5"/>
      <c r="B23" s="6"/>
      <c r="C23" s="66" t="s">
        <v>327</v>
      </c>
      <c r="D23" s="7" t="s">
        <v>536</v>
      </c>
      <c r="E23" s="7"/>
      <c r="F23" s="7"/>
      <c r="G23" s="179" t="s">
        <v>392</v>
      </c>
      <c r="H23" s="179" t="s">
        <v>392</v>
      </c>
      <c r="I23" s="6">
        <v>5</v>
      </c>
      <c r="J23" s="6"/>
      <c r="K23" s="194">
        <v>5</v>
      </c>
      <c r="L23" s="194"/>
      <c r="M23" s="305"/>
      <c r="N23" s="306"/>
    </row>
    <row r="24" ht="24" customHeight="1" spans="1:14">
      <c r="A24" s="5"/>
      <c r="B24" s="6"/>
      <c r="C24" s="70"/>
      <c r="D24" s="7" t="s">
        <v>537</v>
      </c>
      <c r="E24" s="7"/>
      <c r="F24" s="7"/>
      <c r="G24" s="179" t="s">
        <v>329</v>
      </c>
      <c r="H24" s="179" t="s">
        <v>329</v>
      </c>
      <c r="I24" s="6">
        <v>5</v>
      </c>
      <c r="J24" s="6"/>
      <c r="K24" s="194">
        <v>5</v>
      </c>
      <c r="L24" s="194"/>
      <c r="M24" s="305"/>
      <c r="N24" s="306"/>
    </row>
    <row r="25" ht="24" customHeight="1" spans="1:14">
      <c r="A25" s="5"/>
      <c r="B25" s="6"/>
      <c r="C25" s="72"/>
      <c r="D25" s="7" t="s">
        <v>527</v>
      </c>
      <c r="E25" s="7"/>
      <c r="F25" s="7"/>
      <c r="G25" s="179" t="s">
        <v>329</v>
      </c>
      <c r="H25" s="179" t="s">
        <v>329</v>
      </c>
      <c r="I25" s="6">
        <v>5</v>
      </c>
      <c r="J25" s="6"/>
      <c r="K25" s="194">
        <v>5</v>
      </c>
      <c r="L25" s="194"/>
      <c r="M25" s="305"/>
      <c r="N25" s="306"/>
    </row>
    <row r="26" ht="35.25" customHeight="1" spans="1:14">
      <c r="A26" s="5"/>
      <c r="B26" s="6" t="s">
        <v>332</v>
      </c>
      <c r="C26" s="6" t="s">
        <v>333</v>
      </c>
      <c r="D26" s="7" t="s">
        <v>528</v>
      </c>
      <c r="E26" s="7"/>
      <c r="F26" s="7"/>
      <c r="G26" s="6" t="s">
        <v>335</v>
      </c>
      <c r="H26" s="6" t="s">
        <v>335</v>
      </c>
      <c r="I26" s="6">
        <v>10</v>
      </c>
      <c r="J26" s="6"/>
      <c r="K26" s="194">
        <v>10</v>
      </c>
      <c r="L26" s="194"/>
      <c r="M26" s="307"/>
      <c r="N26" s="308"/>
    </row>
    <row r="27" ht="15" customHeight="1" spans="1:14">
      <c r="A27" s="9" t="s">
        <v>336</v>
      </c>
      <c r="B27" s="9"/>
      <c r="C27" s="9"/>
      <c r="D27" s="9"/>
      <c r="E27" s="9"/>
      <c r="F27" s="9"/>
      <c r="G27" s="9"/>
      <c r="H27" s="9"/>
      <c r="I27" s="9">
        <f>SUM(I13:I26)</f>
        <v>100</v>
      </c>
      <c r="J27" s="9"/>
      <c r="K27" s="175">
        <f>SUM(K13:L26)</f>
        <v>86</v>
      </c>
      <c r="L27" s="175"/>
      <c r="M27" s="15"/>
      <c r="N27" s="15"/>
    </row>
    <row r="28" spans="1:14">
      <c r="A28" s="10" t="s">
        <v>337</v>
      </c>
      <c r="B28" s="11" t="s">
        <v>338</v>
      </c>
      <c r="C28" s="12"/>
      <c r="D28" s="12"/>
      <c r="E28" s="12"/>
      <c r="F28" s="12"/>
      <c r="G28" s="12"/>
      <c r="H28" s="12"/>
      <c r="I28" s="12"/>
      <c r="J28" s="12"/>
      <c r="K28" s="12"/>
      <c r="L28" s="12"/>
      <c r="M28" s="12"/>
      <c r="N28" s="16"/>
    </row>
    <row r="29" spans="1:14">
      <c r="A29" s="13" t="s">
        <v>339</v>
      </c>
      <c r="B29" s="13"/>
      <c r="C29" s="13"/>
      <c r="D29" s="13"/>
      <c r="E29" s="13"/>
      <c r="F29" s="13"/>
      <c r="G29" s="13"/>
      <c r="H29" s="13"/>
      <c r="I29" s="13"/>
      <c r="J29" s="13"/>
      <c r="K29" s="13"/>
      <c r="L29" s="13"/>
      <c r="M29" s="13"/>
      <c r="N29" s="13"/>
    </row>
    <row r="30" ht="51.95" customHeight="1" spans="1:14">
      <c r="A30" s="13" t="s">
        <v>340</v>
      </c>
      <c r="B30" s="13"/>
      <c r="C30" s="13"/>
      <c r="D30" s="13"/>
      <c r="E30" s="13"/>
      <c r="F30" s="13"/>
      <c r="G30" s="13"/>
      <c r="H30" s="13"/>
      <c r="I30" s="13"/>
      <c r="J30" s="13"/>
      <c r="K30" s="13"/>
      <c r="L30" s="13"/>
      <c r="M30" s="13"/>
      <c r="N30" s="13"/>
    </row>
    <row r="31" ht="41.1" customHeight="1" spans="1:14">
      <c r="A31" s="13" t="s">
        <v>341</v>
      </c>
      <c r="B31" s="13"/>
      <c r="C31" s="13"/>
      <c r="D31" s="13"/>
      <c r="E31" s="13"/>
      <c r="F31" s="13"/>
      <c r="G31" s="13"/>
      <c r="H31" s="13"/>
      <c r="I31" s="13"/>
      <c r="J31" s="13"/>
      <c r="K31" s="13"/>
      <c r="L31" s="13"/>
      <c r="M31" s="13"/>
      <c r="N31" s="13"/>
    </row>
    <row r="32" customFormat="1" ht="15.95" customHeight="1"/>
  </sheetData>
  <mergeCells count="101">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D14:F14"/>
    <mergeCell ref="I14:J14"/>
    <mergeCell ref="K14:L14"/>
    <mergeCell ref="D15:F15"/>
    <mergeCell ref="I15:J15"/>
    <mergeCell ref="K15:L15"/>
    <mergeCell ref="D16:F16"/>
    <mergeCell ref="I16:J16"/>
    <mergeCell ref="K16:L16"/>
    <mergeCell ref="D17:F17"/>
    <mergeCell ref="I17:J17"/>
    <mergeCell ref="K17:L17"/>
    <mergeCell ref="D18:F18"/>
    <mergeCell ref="I18:J18"/>
    <mergeCell ref="K18:L18"/>
    <mergeCell ref="D19:F19"/>
    <mergeCell ref="I19:J19"/>
    <mergeCell ref="K19:L19"/>
    <mergeCell ref="D20:F20"/>
    <mergeCell ref="I20:J20"/>
    <mergeCell ref="K20:L20"/>
    <mergeCell ref="D21:F21"/>
    <mergeCell ref="I21:J21"/>
    <mergeCell ref="K21:L21"/>
    <mergeCell ref="D22:F22"/>
    <mergeCell ref="I22:J22"/>
    <mergeCell ref="K22:L22"/>
    <mergeCell ref="D23:F23"/>
    <mergeCell ref="I23:J23"/>
    <mergeCell ref="K23:L23"/>
    <mergeCell ref="D24:F24"/>
    <mergeCell ref="I24:J24"/>
    <mergeCell ref="K24:L24"/>
    <mergeCell ref="D25:F25"/>
    <mergeCell ref="I25:J25"/>
    <mergeCell ref="K25:L25"/>
    <mergeCell ref="D26:F26"/>
    <mergeCell ref="I26:J26"/>
    <mergeCell ref="K26:L26"/>
    <mergeCell ref="A27:H27"/>
    <mergeCell ref="I27:J27"/>
    <mergeCell ref="K27:L27"/>
    <mergeCell ref="M27:N27"/>
    <mergeCell ref="B28:N28"/>
    <mergeCell ref="A29:N29"/>
    <mergeCell ref="A30:N30"/>
    <mergeCell ref="A31:N31"/>
    <mergeCell ref="A10:A11"/>
    <mergeCell ref="A12:A26"/>
    <mergeCell ref="B13:B19"/>
    <mergeCell ref="B20:B25"/>
    <mergeCell ref="C13:C14"/>
    <mergeCell ref="C15:C17"/>
    <mergeCell ref="C23:C25"/>
    <mergeCell ref="E4:E5"/>
    <mergeCell ref="N4:N5"/>
    <mergeCell ref="A4:B9"/>
    <mergeCell ref="C4:D5"/>
    <mergeCell ref="F4:G5"/>
    <mergeCell ref="H4:I5"/>
    <mergeCell ref="J4:K5"/>
    <mergeCell ref="L4:M5"/>
    <mergeCell ref="M13:N26"/>
  </mergeCells>
  <pageMargins left="0.75" right="0.75" top="1" bottom="1" header="0.511805555555556" footer="0.511805555555556"/>
  <pageSetup paperSize="9" scale="85"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2"/>
  <sheetViews>
    <sheetView workbookViewId="0">
      <selection activeCell="B11" sqref="B11:G11"/>
    </sheetView>
  </sheetViews>
  <sheetFormatPr defaultColWidth="9" defaultRowHeight="13.5"/>
  <cols>
    <col min="1" max="1" width="5.25" customWidth="1"/>
    <col min="3" max="3" width="7.25" customWidth="1"/>
    <col min="5" max="5" width="12.375" customWidth="1"/>
    <col min="6" max="6" width="5.125" customWidth="1"/>
    <col min="7" max="7" width="10.875" customWidth="1"/>
    <col min="8" max="8" width="10.125" customWidth="1"/>
    <col min="9" max="9" width="6.875" customWidth="1"/>
    <col min="10" max="10" width="0.875" customWidth="1"/>
    <col min="11" max="11" width="8" customWidth="1"/>
    <col min="12" max="12" width="1" customWidth="1"/>
    <col min="13" max="13" width="6.875" customWidth="1"/>
    <col min="14" max="14" width="12.875" customWidth="1"/>
  </cols>
  <sheetData>
    <row r="1" ht="42" customHeight="1" spans="1:14">
      <c r="A1" s="1" t="s">
        <v>538</v>
      </c>
      <c r="B1" s="1"/>
      <c r="C1" s="1"/>
      <c r="D1" s="1"/>
      <c r="E1" s="1"/>
      <c r="F1" s="1"/>
      <c r="G1" s="1"/>
      <c r="H1" s="1"/>
      <c r="I1" s="1"/>
      <c r="J1" s="1"/>
      <c r="K1" s="1"/>
      <c r="L1" s="1"/>
      <c r="M1" s="1"/>
      <c r="N1" s="1"/>
    </row>
    <row r="2" ht="18" customHeight="1" spans="1:14">
      <c r="A2" s="2" t="s">
        <v>181</v>
      </c>
      <c r="B2" s="2"/>
      <c r="C2" s="291" t="s">
        <v>539</v>
      </c>
      <c r="D2" s="291"/>
      <c r="E2" s="291"/>
      <c r="F2" s="291"/>
      <c r="G2" s="291"/>
      <c r="H2" s="291"/>
      <c r="I2" s="291"/>
      <c r="J2" s="291"/>
      <c r="K2" s="291"/>
      <c r="L2" s="291"/>
      <c r="M2" s="291"/>
      <c r="N2" s="291"/>
    </row>
    <row r="3" ht="18.75" customHeight="1" spans="1:14">
      <c r="A3" s="2" t="s">
        <v>182</v>
      </c>
      <c r="B3" s="2"/>
      <c r="C3" s="292" t="s">
        <v>194</v>
      </c>
      <c r="D3" s="292"/>
      <c r="E3" s="292"/>
      <c r="F3" s="292"/>
      <c r="G3" s="292"/>
      <c r="H3" s="2" t="s">
        <v>295</v>
      </c>
      <c r="I3" s="2"/>
      <c r="J3" s="2" t="s">
        <v>63</v>
      </c>
      <c r="K3" s="2"/>
      <c r="L3" s="2"/>
      <c r="M3" s="2"/>
      <c r="N3" s="2"/>
    </row>
    <row r="4" ht="15" customHeight="1" spans="1:14">
      <c r="A4" s="2" t="s">
        <v>183</v>
      </c>
      <c r="B4" s="2"/>
      <c r="C4" s="2"/>
      <c r="D4" s="2"/>
      <c r="E4" s="2" t="s">
        <v>65</v>
      </c>
      <c r="F4" s="2" t="s">
        <v>296</v>
      </c>
      <c r="G4" s="2"/>
      <c r="H4" s="2" t="s">
        <v>297</v>
      </c>
      <c r="I4" s="2"/>
      <c r="J4" s="2" t="s">
        <v>69</v>
      </c>
      <c r="K4" s="2"/>
      <c r="L4" s="2" t="s">
        <v>298</v>
      </c>
      <c r="M4" s="2"/>
      <c r="N4" s="2" t="s">
        <v>70</v>
      </c>
    </row>
    <row r="5" ht="15" customHeight="1" spans="1:14">
      <c r="A5" s="2"/>
      <c r="B5" s="2"/>
      <c r="C5" s="2"/>
      <c r="D5" s="2"/>
      <c r="E5" s="2"/>
      <c r="F5" s="2"/>
      <c r="G5" s="2"/>
      <c r="H5" s="2"/>
      <c r="I5" s="2"/>
      <c r="J5" s="2"/>
      <c r="K5" s="2"/>
      <c r="L5" s="2"/>
      <c r="M5" s="2"/>
      <c r="N5" s="2"/>
    </row>
    <row r="6" ht="15" customHeight="1" spans="1:14">
      <c r="A6" s="2"/>
      <c r="B6" s="2"/>
      <c r="C6" s="3" t="s">
        <v>299</v>
      </c>
      <c r="D6" s="3"/>
      <c r="E6" s="2">
        <v>4354</v>
      </c>
      <c r="F6" s="132">
        <v>4354</v>
      </c>
      <c r="G6" s="133"/>
      <c r="H6" s="132">
        <v>4352.5</v>
      </c>
      <c r="I6" s="133"/>
      <c r="J6" s="2">
        <v>10</v>
      </c>
      <c r="K6" s="2"/>
      <c r="L6" s="19">
        <f>H6/F6</f>
        <v>0.999655489205328</v>
      </c>
      <c r="M6" s="19"/>
      <c r="N6" s="2">
        <v>9.9</v>
      </c>
    </row>
    <row r="7" ht="15" customHeight="1" spans="1:14">
      <c r="A7" s="2"/>
      <c r="B7" s="2"/>
      <c r="C7" s="2" t="s">
        <v>300</v>
      </c>
      <c r="D7" s="2"/>
      <c r="E7" s="2">
        <v>4354</v>
      </c>
      <c r="F7" s="132">
        <v>4354</v>
      </c>
      <c r="G7" s="133"/>
      <c r="H7" s="2">
        <v>4352.5</v>
      </c>
      <c r="I7" s="2"/>
      <c r="J7" s="2">
        <v>10</v>
      </c>
      <c r="K7" s="2"/>
      <c r="L7" s="19">
        <f>H7/F7</f>
        <v>0.999655489205328</v>
      </c>
      <c r="M7" s="19"/>
      <c r="N7" s="2">
        <v>9.9</v>
      </c>
    </row>
    <row r="8" ht="15" customHeight="1" spans="1:14">
      <c r="A8" s="2"/>
      <c r="B8" s="2"/>
      <c r="C8" s="2" t="s">
        <v>301</v>
      </c>
      <c r="D8" s="2"/>
      <c r="E8" s="2"/>
      <c r="F8" s="2"/>
      <c r="G8" s="2"/>
      <c r="H8" s="2"/>
      <c r="I8" s="2"/>
      <c r="J8" s="2"/>
      <c r="K8" s="2"/>
      <c r="L8" s="14"/>
      <c r="M8" s="2"/>
      <c r="N8" s="2"/>
    </row>
    <row r="9" ht="15" customHeight="1" spans="1:14">
      <c r="A9" s="2"/>
      <c r="B9" s="2"/>
      <c r="C9" s="2" t="s">
        <v>302</v>
      </c>
      <c r="D9" s="2"/>
      <c r="E9" s="2"/>
      <c r="F9" s="2"/>
      <c r="G9" s="2"/>
      <c r="H9" s="2"/>
      <c r="I9" s="2"/>
      <c r="J9" s="2" t="s">
        <v>303</v>
      </c>
      <c r="K9" s="2"/>
      <c r="L9" s="2"/>
      <c r="M9" s="2"/>
      <c r="N9" s="2" t="s">
        <v>303</v>
      </c>
    </row>
    <row r="10" ht="15" customHeight="1" spans="1:14">
      <c r="A10" s="2" t="s">
        <v>304</v>
      </c>
      <c r="B10" s="2" t="s">
        <v>75</v>
      </c>
      <c r="C10" s="2"/>
      <c r="D10" s="2"/>
      <c r="E10" s="2"/>
      <c r="F10" s="2"/>
      <c r="G10" s="2"/>
      <c r="H10" s="2" t="s">
        <v>305</v>
      </c>
      <c r="I10" s="2"/>
      <c r="J10" s="2"/>
      <c r="K10" s="2"/>
      <c r="L10" s="2"/>
      <c r="M10" s="2"/>
      <c r="N10" s="2"/>
    </row>
    <row r="11" ht="122.25" customHeight="1" spans="1:14">
      <c r="A11" s="2"/>
      <c r="B11" s="164" t="s">
        <v>540</v>
      </c>
      <c r="C11" s="165"/>
      <c r="D11" s="165"/>
      <c r="E11" s="165"/>
      <c r="F11" s="165"/>
      <c r="G11" s="166"/>
      <c r="H11" s="164" t="s">
        <v>541</v>
      </c>
      <c r="I11" s="165"/>
      <c r="J11" s="165"/>
      <c r="K11" s="165"/>
      <c r="L11" s="165"/>
      <c r="M11" s="165"/>
      <c r="N11" s="166"/>
    </row>
    <row r="12" ht="18.95" customHeight="1" spans="1:14">
      <c r="A12" s="5" t="s">
        <v>308</v>
      </c>
      <c r="B12" s="6" t="s">
        <v>82</v>
      </c>
      <c r="C12" s="6" t="s">
        <v>83</v>
      </c>
      <c r="D12" s="6" t="s">
        <v>84</v>
      </c>
      <c r="E12" s="6"/>
      <c r="F12" s="6"/>
      <c r="G12" s="6" t="s">
        <v>85</v>
      </c>
      <c r="H12" s="6" t="s">
        <v>86</v>
      </c>
      <c r="I12" s="6" t="s">
        <v>69</v>
      </c>
      <c r="J12" s="6"/>
      <c r="K12" s="6" t="s">
        <v>70</v>
      </c>
      <c r="L12" s="6"/>
      <c r="M12" s="6" t="s">
        <v>87</v>
      </c>
      <c r="N12" s="6"/>
    </row>
    <row r="13" ht="37" customHeight="1" spans="1:14">
      <c r="A13" s="5"/>
      <c r="B13" s="66" t="s">
        <v>309</v>
      </c>
      <c r="C13" s="66" t="s">
        <v>310</v>
      </c>
      <c r="D13" s="82" t="s">
        <v>311</v>
      </c>
      <c r="E13" s="82"/>
      <c r="F13" s="82"/>
      <c r="G13" s="177">
        <v>1</v>
      </c>
      <c r="H13" s="293">
        <v>0.9997</v>
      </c>
      <c r="I13" s="6">
        <v>10</v>
      </c>
      <c r="J13" s="6"/>
      <c r="K13" s="6">
        <v>9.9</v>
      </c>
      <c r="L13" s="6"/>
      <c r="M13" s="6" t="s">
        <v>542</v>
      </c>
      <c r="N13" s="6"/>
    </row>
    <row r="14" ht="23.25" customHeight="1" spans="1:14">
      <c r="A14" s="5"/>
      <c r="B14" s="70"/>
      <c r="C14" s="72"/>
      <c r="D14" s="82" t="s">
        <v>407</v>
      </c>
      <c r="E14" s="82"/>
      <c r="F14" s="82"/>
      <c r="G14" s="178">
        <v>5181</v>
      </c>
      <c r="H14" s="178">
        <v>5181</v>
      </c>
      <c r="I14" s="6">
        <v>20</v>
      </c>
      <c r="J14" s="6"/>
      <c r="K14" s="6">
        <v>20</v>
      </c>
      <c r="L14" s="6"/>
      <c r="M14" s="6"/>
      <c r="N14" s="6"/>
    </row>
    <row r="15" ht="23.25" customHeight="1" spans="1:14">
      <c r="A15" s="5"/>
      <c r="B15" s="70"/>
      <c r="C15" s="6" t="s">
        <v>315</v>
      </c>
      <c r="D15" s="7" t="s">
        <v>316</v>
      </c>
      <c r="E15" s="7"/>
      <c r="F15" s="7"/>
      <c r="G15" s="84">
        <v>1</v>
      </c>
      <c r="H15" s="84">
        <v>1</v>
      </c>
      <c r="I15" s="6">
        <v>10</v>
      </c>
      <c r="J15" s="6"/>
      <c r="K15" s="6">
        <v>10</v>
      </c>
      <c r="L15" s="6"/>
      <c r="M15" s="6"/>
      <c r="N15" s="6"/>
    </row>
    <row r="16" ht="23.25" customHeight="1" spans="1:14">
      <c r="A16" s="5"/>
      <c r="B16" s="70"/>
      <c r="C16" s="66" t="s">
        <v>317</v>
      </c>
      <c r="D16" s="7" t="s">
        <v>318</v>
      </c>
      <c r="E16" s="7"/>
      <c r="F16" s="7"/>
      <c r="G16" s="84" t="s">
        <v>117</v>
      </c>
      <c r="H16" s="84" t="s">
        <v>117</v>
      </c>
      <c r="I16" s="6">
        <v>10</v>
      </c>
      <c r="J16" s="6"/>
      <c r="K16" s="6">
        <v>10</v>
      </c>
      <c r="L16" s="6"/>
      <c r="M16" s="6"/>
      <c r="N16" s="6"/>
    </row>
    <row r="17" ht="23.25" customHeight="1" spans="1:14">
      <c r="A17" s="5"/>
      <c r="B17" s="72"/>
      <c r="C17" s="6" t="s">
        <v>319</v>
      </c>
      <c r="D17" s="7" t="s">
        <v>320</v>
      </c>
      <c r="E17" s="7"/>
      <c r="F17" s="7"/>
      <c r="G17" s="84" t="s">
        <v>120</v>
      </c>
      <c r="H17" s="84" t="s">
        <v>120</v>
      </c>
      <c r="I17" s="6">
        <v>10</v>
      </c>
      <c r="J17" s="6"/>
      <c r="K17" s="6">
        <v>10</v>
      </c>
      <c r="L17" s="6"/>
      <c r="M17" s="6"/>
      <c r="N17" s="6"/>
    </row>
    <row r="18" ht="26.45" customHeight="1" spans="1:14">
      <c r="A18" s="5"/>
      <c r="B18" s="6" t="s">
        <v>321</v>
      </c>
      <c r="C18" s="6" t="s">
        <v>122</v>
      </c>
      <c r="D18" s="7" t="s">
        <v>322</v>
      </c>
      <c r="E18" s="7"/>
      <c r="F18" s="7"/>
      <c r="G18" s="6" t="s">
        <v>120</v>
      </c>
      <c r="H18" s="6" t="s">
        <v>120</v>
      </c>
      <c r="I18" s="6">
        <v>5</v>
      </c>
      <c r="J18" s="6"/>
      <c r="K18" s="6">
        <v>5</v>
      </c>
      <c r="L18" s="6"/>
      <c r="M18" s="6"/>
      <c r="N18" s="6"/>
    </row>
    <row r="19" ht="26.45" customHeight="1" spans="1:14">
      <c r="A19" s="5"/>
      <c r="B19" s="6"/>
      <c r="C19" s="66" t="s">
        <v>124</v>
      </c>
      <c r="D19" s="67" t="s">
        <v>323</v>
      </c>
      <c r="E19" s="68"/>
      <c r="F19" s="69"/>
      <c r="G19" s="8">
        <v>1</v>
      </c>
      <c r="H19" s="8">
        <v>1</v>
      </c>
      <c r="I19" s="6">
        <v>4</v>
      </c>
      <c r="J19" s="6"/>
      <c r="K19" s="6">
        <v>4</v>
      </c>
      <c r="L19" s="6"/>
      <c r="M19" s="6"/>
      <c r="N19" s="6"/>
    </row>
    <row r="20" ht="26.45" customHeight="1" spans="1:14">
      <c r="A20" s="5"/>
      <c r="B20" s="6"/>
      <c r="C20" s="70"/>
      <c r="D20" s="67" t="s">
        <v>324</v>
      </c>
      <c r="E20" s="68"/>
      <c r="F20" s="69"/>
      <c r="G20" s="8">
        <v>1</v>
      </c>
      <c r="H20" s="8">
        <v>1</v>
      </c>
      <c r="I20" s="74">
        <v>4</v>
      </c>
      <c r="J20" s="75"/>
      <c r="K20" s="74">
        <v>4</v>
      </c>
      <c r="L20" s="75"/>
      <c r="M20" s="74"/>
      <c r="N20" s="75"/>
    </row>
    <row r="21" ht="26.45" customHeight="1" spans="1:14">
      <c r="A21" s="5"/>
      <c r="B21" s="6"/>
      <c r="C21" s="72"/>
      <c r="D21" s="7" t="s">
        <v>325</v>
      </c>
      <c r="E21" s="7"/>
      <c r="F21" s="7"/>
      <c r="G21" s="180" t="s">
        <v>120</v>
      </c>
      <c r="H21" s="180" t="s">
        <v>120</v>
      </c>
      <c r="I21" s="6">
        <v>4</v>
      </c>
      <c r="J21" s="6"/>
      <c r="K21" s="6">
        <v>4</v>
      </c>
      <c r="L21" s="6"/>
      <c r="M21" s="6"/>
      <c r="N21" s="6"/>
    </row>
    <row r="22" ht="28.5" customHeight="1" spans="1:14">
      <c r="A22" s="5"/>
      <c r="B22" s="6"/>
      <c r="C22" s="6" t="s">
        <v>126</v>
      </c>
      <c r="D22" s="7" t="s">
        <v>326</v>
      </c>
      <c r="E22" s="7"/>
      <c r="F22" s="7"/>
      <c r="G22" s="180" t="s">
        <v>125</v>
      </c>
      <c r="H22" s="180" t="s">
        <v>125</v>
      </c>
      <c r="I22" s="6">
        <v>4</v>
      </c>
      <c r="J22" s="6"/>
      <c r="K22" s="6">
        <v>4</v>
      </c>
      <c r="L22" s="6"/>
      <c r="M22" s="6"/>
      <c r="N22" s="6"/>
    </row>
    <row r="23" ht="28.5" customHeight="1" spans="1:14">
      <c r="A23" s="5"/>
      <c r="B23" s="6"/>
      <c r="C23" s="66" t="s">
        <v>327</v>
      </c>
      <c r="D23" s="7" t="s">
        <v>328</v>
      </c>
      <c r="E23" s="7"/>
      <c r="F23" s="7"/>
      <c r="G23" s="180" t="s">
        <v>329</v>
      </c>
      <c r="H23" s="180" t="s">
        <v>329</v>
      </c>
      <c r="I23" s="6">
        <v>3</v>
      </c>
      <c r="J23" s="6"/>
      <c r="K23" s="6">
        <v>3</v>
      </c>
      <c r="L23" s="6"/>
      <c r="M23" s="6"/>
      <c r="N23" s="6"/>
    </row>
    <row r="24" ht="28.5" customHeight="1" spans="1:14">
      <c r="A24" s="5"/>
      <c r="B24" s="6"/>
      <c r="C24" s="70"/>
      <c r="D24" s="7" t="s">
        <v>330</v>
      </c>
      <c r="E24" s="7"/>
      <c r="F24" s="7"/>
      <c r="G24" s="180" t="s">
        <v>120</v>
      </c>
      <c r="H24" s="180" t="s">
        <v>120</v>
      </c>
      <c r="I24" s="6">
        <v>3</v>
      </c>
      <c r="J24" s="6"/>
      <c r="K24" s="6">
        <v>3</v>
      </c>
      <c r="L24" s="6"/>
      <c r="M24" s="6"/>
      <c r="N24" s="6"/>
    </row>
    <row r="25" ht="28.5" customHeight="1" spans="1:14">
      <c r="A25" s="5"/>
      <c r="B25" s="6"/>
      <c r="C25" s="72"/>
      <c r="D25" s="7" t="s">
        <v>331</v>
      </c>
      <c r="E25" s="7"/>
      <c r="F25" s="7"/>
      <c r="G25" s="180" t="s">
        <v>329</v>
      </c>
      <c r="H25" s="180" t="s">
        <v>329</v>
      </c>
      <c r="I25" s="6">
        <v>3</v>
      </c>
      <c r="J25" s="6"/>
      <c r="K25" s="6">
        <v>3</v>
      </c>
      <c r="L25" s="6"/>
      <c r="M25" s="6"/>
      <c r="N25" s="6"/>
    </row>
    <row r="26" ht="37.5" customHeight="1" spans="1:14">
      <c r="A26" s="5"/>
      <c r="B26" s="6" t="s">
        <v>332</v>
      </c>
      <c r="C26" s="6" t="s">
        <v>333</v>
      </c>
      <c r="D26" s="7" t="s">
        <v>334</v>
      </c>
      <c r="E26" s="7"/>
      <c r="F26" s="7"/>
      <c r="G26" s="6" t="s">
        <v>335</v>
      </c>
      <c r="H26" s="181">
        <v>0.95</v>
      </c>
      <c r="I26" s="6">
        <v>10</v>
      </c>
      <c r="J26" s="6"/>
      <c r="K26" s="6">
        <v>10</v>
      </c>
      <c r="L26" s="6"/>
      <c r="M26" s="6"/>
      <c r="N26" s="6"/>
    </row>
    <row r="27" ht="15" customHeight="1" spans="1:14">
      <c r="A27" s="9" t="s">
        <v>336</v>
      </c>
      <c r="B27" s="9"/>
      <c r="C27" s="9"/>
      <c r="D27" s="9"/>
      <c r="E27" s="9"/>
      <c r="F27" s="9"/>
      <c r="G27" s="9"/>
      <c r="H27" s="9"/>
      <c r="I27" s="9">
        <f>SUM(I13:J26)</f>
        <v>100</v>
      </c>
      <c r="J27" s="9"/>
      <c r="K27" s="9">
        <f>SUM(K13:K26)</f>
        <v>99.9</v>
      </c>
      <c r="L27" s="9"/>
      <c r="M27" s="15"/>
      <c r="N27" s="15"/>
    </row>
    <row r="28" spans="1:14">
      <c r="A28" s="10" t="s">
        <v>337</v>
      </c>
      <c r="B28" s="11" t="s">
        <v>338</v>
      </c>
      <c r="C28" s="12"/>
      <c r="D28" s="12"/>
      <c r="E28" s="12"/>
      <c r="F28" s="12"/>
      <c r="G28" s="12"/>
      <c r="H28" s="12"/>
      <c r="I28" s="12"/>
      <c r="J28" s="12"/>
      <c r="K28" s="12"/>
      <c r="L28" s="12"/>
      <c r="M28" s="12"/>
      <c r="N28" s="16"/>
    </row>
    <row r="29" spans="1:14">
      <c r="A29" s="13" t="s">
        <v>339</v>
      </c>
      <c r="B29" s="13"/>
      <c r="C29" s="13"/>
      <c r="D29" s="13"/>
      <c r="E29" s="13"/>
      <c r="F29" s="13"/>
      <c r="G29" s="13"/>
      <c r="H29" s="13"/>
      <c r="I29" s="13"/>
      <c r="J29" s="13"/>
      <c r="K29" s="13"/>
      <c r="L29" s="13"/>
      <c r="M29" s="13"/>
      <c r="N29" s="13"/>
    </row>
    <row r="30" ht="51.95" customHeight="1" spans="1:14">
      <c r="A30" s="13" t="s">
        <v>340</v>
      </c>
      <c r="B30" s="13"/>
      <c r="C30" s="13"/>
      <c r="D30" s="13"/>
      <c r="E30" s="13"/>
      <c r="F30" s="13"/>
      <c r="G30" s="13"/>
      <c r="H30" s="13"/>
      <c r="I30" s="13"/>
      <c r="J30" s="13"/>
      <c r="K30" s="13"/>
      <c r="L30" s="13"/>
      <c r="M30" s="13"/>
      <c r="N30" s="13"/>
    </row>
    <row r="31" ht="41.1" customHeight="1" spans="1:14">
      <c r="A31" s="13" t="s">
        <v>341</v>
      </c>
      <c r="B31" s="13"/>
      <c r="C31" s="13"/>
      <c r="D31" s="13"/>
      <c r="E31" s="13"/>
      <c r="F31" s="13"/>
      <c r="G31" s="13"/>
      <c r="H31" s="13"/>
      <c r="I31" s="13"/>
      <c r="J31" s="13"/>
      <c r="K31" s="13"/>
      <c r="L31" s="13"/>
      <c r="M31" s="13"/>
      <c r="N31" s="13"/>
    </row>
    <row r="32" customFormat="1" ht="15.95" customHeight="1"/>
  </sheetData>
  <mergeCells count="114">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A27:H27"/>
    <mergeCell ref="I27:J27"/>
    <mergeCell ref="K27:L27"/>
    <mergeCell ref="M27:N27"/>
    <mergeCell ref="B28:N28"/>
    <mergeCell ref="A29:N29"/>
    <mergeCell ref="A30:N30"/>
    <mergeCell ref="A31:N31"/>
    <mergeCell ref="A10:A11"/>
    <mergeCell ref="A12:A26"/>
    <mergeCell ref="B13:B17"/>
    <mergeCell ref="B18:B25"/>
    <mergeCell ref="C13:C14"/>
    <mergeCell ref="C19:C21"/>
    <mergeCell ref="C23:C25"/>
    <mergeCell ref="E4:E5"/>
    <mergeCell ref="N4:N5"/>
    <mergeCell ref="A4:B9"/>
    <mergeCell ref="C4:D5"/>
    <mergeCell ref="F4:G5"/>
    <mergeCell ref="H4:I5"/>
    <mergeCell ref="J4:K5"/>
    <mergeCell ref="L4:M5"/>
  </mergeCells>
  <pageMargins left="0.75" right="0.75" top="1" bottom="1" header="0.511805555555556" footer="0.511805555555556"/>
  <pageSetup paperSize="9" scale="81"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7"/>
  <sheetViews>
    <sheetView workbookViewId="0">
      <selection activeCell="B11" sqref="B11:G11"/>
    </sheetView>
  </sheetViews>
  <sheetFormatPr defaultColWidth="9" defaultRowHeight="13.5"/>
  <cols>
    <col min="1" max="1" width="5.25" customWidth="1"/>
    <col min="3" max="3" width="7.25" customWidth="1"/>
    <col min="5" max="5" width="12.375" customWidth="1"/>
    <col min="6" max="6" width="2.375" customWidth="1"/>
    <col min="7" max="7" width="10.875" customWidth="1"/>
    <col min="8" max="8" width="10.125" customWidth="1"/>
    <col min="9" max="9" width="6.875" customWidth="1"/>
    <col min="10" max="10" width="0.875" customWidth="1"/>
    <col min="11" max="11" width="8" customWidth="1"/>
    <col min="12" max="12" width="1" customWidth="1"/>
    <col min="13" max="13" width="6.875" customWidth="1"/>
    <col min="14" max="14" width="12.875" customWidth="1"/>
  </cols>
  <sheetData>
    <row r="1" ht="42" customHeight="1" spans="1:14">
      <c r="A1" s="1" t="s">
        <v>543</v>
      </c>
      <c r="B1" s="1"/>
      <c r="C1" s="1"/>
      <c r="D1" s="1"/>
      <c r="E1" s="1"/>
      <c r="F1" s="1"/>
      <c r="G1" s="1"/>
      <c r="H1" s="1"/>
      <c r="I1" s="1"/>
      <c r="J1" s="1"/>
      <c r="K1" s="1"/>
      <c r="L1" s="1"/>
      <c r="M1" s="1"/>
      <c r="N1" s="1"/>
    </row>
    <row r="2" ht="15" customHeight="1" spans="1:14">
      <c r="A2" s="2" t="s">
        <v>181</v>
      </c>
      <c r="B2" s="2"/>
      <c r="C2" s="2" t="s">
        <v>544</v>
      </c>
      <c r="D2" s="2"/>
      <c r="E2" s="2"/>
      <c r="F2" s="2"/>
      <c r="G2" s="2"/>
      <c r="H2" s="2"/>
      <c r="I2" s="2"/>
      <c r="J2" s="2"/>
      <c r="K2" s="2"/>
      <c r="L2" s="2"/>
      <c r="M2" s="2"/>
      <c r="N2" s="2"/>
    </row>
    <row r="3" ht="15" customHeight="1" spans="1:14">
      <c r="A3" s="2" t="s">
        <v>182</v>
      </c>
      <c r="B3" s="2"/>
      <c r="C3" s="2" t="s">
        <v>63</v>
      </c>
      <c r="D3" s="2"/>
      <c r="E3" s="2"/>
      <c r="F3" s="2"/>
      <c r="G3" s="2"/>
      <c r="H3" s="2" t="s">
        <v>295</v>
      </c>
      <c r="I3" s="2"/>
      <c r="J3" s="2" t="s">
        <v>63</v>
      </c>
      <c r="K3" s="2"/>
      <c r="L3" s="2"/>
      <c r="M3" s="2"/>
      <c r="N3" s="2"/>
    </row>
    <row r="4" ht="15" customHeight="1" spans="1:14">
      <c r="A4" s="2" t="s">
        <v>183</v>
      </c>
      <c r="B4" s="2"/>
      <c r="C4" s="2"/>
      <c r="D4" s="2"/>
      <c r="E4" s="2" t="s">
        <v>65</v>
      </c>
      <c r="F4" s="2" t="s">
        <v>296</v>
      </c>
      <c r="G4" s="2"/>
      <c r="H4" s="2" t="s">
        <v>297</v>
      </c>
      <c r="I4" s="2"/>
      <c r="J4" s="2" t="s">
        <v>69</v>
      </c>
      <c r="K4" s="2"/>
      <c r="L4" s="2" t="s">
        <v>298</v>
      </c>
      <c r="M4" s="2"/>
      <c r="N4" s="2" t="s">
        <v>70</v>
      </c>
    </row>
    <row r="5" ht="15" customHeight="1" spans="1:14">
      <c r="A5" s="2"/>
      <c r="B5" s="2"/>
      <c r="C5" s="2"/>
      <c r="D5" s="2"/>
      <c r="E5" s="2"/>
      <c r="F5" s="2"/>
      <c r="G5" s="2"/>
      <c r="H5" s="2"/>
      <c r="I5" s="2"/>
      <c r="J5" s="2"/>
      <c r="K5" s="2"/>
      <c r="L5" s="2"/>
      <c r="M5" s="2"/>
      <c r="N5" s="2"/>
    </row>
    <row r="6" ht="15" customHeight="1" spans="1:14">
      <c r="A6" s="2"/>
      <c r="B6" s="2"/>
      <c r="C6" s="3" t="s">
        <v>299</v>
      </c>
      <c r="D6" s="3"/>
      <c r="E6" s="2">
        <v>40</v>
      </c>
      <c r="F6" s="2">
        <v>40</v>
      </c>
      <c r="G6" s="2"/>
      <c r="H6" s="2">
        <v>17.23</v>
      </c>
      <c r="I6" s="2"/>
      <c r="J6" s="2">
        <v>10</v>
      </c>
      <c r="K6" s="2"/>
      <c r="L6" s="19">
        <v>0.4308</v>
      </c>
      <c r="M6" s="2"/>
      <c r="N6" s="2">
        <v>10</v>
      </c>
    </row>
    <row r="7" ht="15" customHeight="1" spans="1:14">
      <c r="A7" s="2"/>
      <c r="B7" s="2"/>
      <c r="C7" s="2" t="s">
        <v>300</v>
      </c>
      <c r="D7" s="2"/>
      <c r="E7" s="2">
        <v>40</v>
      </c>
      <c r="F7" s="2">
        <v>40</v>
      </c>
      <c r="G7" s="2"/>
      <c r="H7" s="2">
        <v>17.23</v>
      </c>
      <c r="I7" s="2"/>
      <c r="J7" s="2">
        <v>10</v>
      </c>
      <c r="K7" s="2"/>
      <c r="L7" s="19">
        <v>0.4308</v>
      </c>
      <c r="M7" s="2"/>
      <c r="N7" s="2">
        <v>10</v>
      </c>
    </row>
    <row r="8" ht="15" customHeight="1" spans="1:14">
      <c r="A8" s="2"/>
      <c r="B8" s="2"/>
      <c r="C8" s="2" t="s">
        <v>301</v>
      </c>
      <c r="D8" s="2"/>
      <c r="E8" s="2">
        <v>0</v>
      </c>
      <c r="F8" s="2">
        <v>0</v>
      </c>
      <c r="G8" s="2"/>
      <c r="H8" s="2">
        <v>0</v>
      </c>
      <c r="I8" s="2"/>
      <c r="J8" s="2" t="s">
        <v>303</v>
      </c>
      <c r="K8" s="2"/>
      <c r="L8" s="2"/>
      <c r="M8" s="2"/>
      <c r="N8" s="2" t="s">
        <v>303</v>
      </c>
    </row>
    <row r="9" ht="15" customHeight="1" spans="1:14">
      <c r="A9" s="2"/>
      <c r="B9" s="2"/>
      <c r="C9" s="2" t="s">
        <v>302</v>
      </c>
      <c r="D9" s="2"/>
      <c r="E9" s="2"/>
      <c r="F9" s="2"/>
      <c r="G9" s="2"/>
      <c r="H9" s="2"/>
      <c r="I9" s="2"/>
      <c r="J9" s="2" t="s">
        <v>303</v>
      </c>
      <c r="K9" s="2"/>
      <c r="L9" s="2"/>
      <c r="M9" s="2"/>
      <c r="N9" s="2" t="s">
        <v>303</v>
      </c>
    </row>
    <row r="10" ht="15" customHeight="1" spans="1:14">
      <c r="A10" s="2" t="s">
        <v>304</v>
      </c>
      <c r="B10" s="2" t="s">
        <v>75</v>
      </c>
      <c r="C10" s="2"/>
      <c r="D10" s="2"/>
      <c r="E10" s="2"/>
      <c r="F10" s="2"/>
      <c r="G10" s="2"/>
      <c r="H10" s="2" t="s">
        <v>305</v>
      </c>
      <c r="I10" s="2"/>
      <c r="J10" s="2"/>
      <c r="K10" s="2"/>
      <c r="L10" s="2"/>
      <c r="M10" s="2"/>
      <c r="N10" s="2"/>
    </row>
    <row r="11" ht="49" customHeight="1" spans="1:14">
      <c r="A11" s="2"/>
      <c r="B11" s="4" t="s">
        <v>545</v>
      </c>
      <c r="C11" s="4"/>
      <c r="D11" s="4"/>
      <c r="E11" s="4"/>
      <c r="F11" s="4"/>
      <c r="G11" s="4"/>
      <c r="H11" s="4" t="s">
        <v>546</v>
      </c>
      <c r="I11" s="4"/>
      <c r="J11" s="4"/>
      <c r="K11" s="4"/>
      <c r="L11" s="4"/>
      <c r="M11" s="4"/>
      <c r="N11" s="4"/>
    </row>
    <row r="12" ht="18.95" customHeight="1" spans="1:14">
      <c r="A12" s="5" t="s">
        <v>308</v>
      </c>
      <c r="B12" s="6" t="s">
        <v>82</v>
      </c>
      <c r="C12" s="6" t="s">
        <v>83</v>
      </c>
      <c r="D12" s="6" t="s">
        <v>84</v>
      </c>
      <c r="E12" s="6"/>
      <c r="F12" s="6"/>
      <c r="G12" s="6" t="s">
        <v>85</v>
      </c>
      <c r="H12" s="6" t="s">
        <v>86</v>
      </c>
      <c r="I12" s="6" t="s">
        <v>69</v>
      </c>
      <c r="J12" s="6"/>
      <c r="K12" s="6" t="s">
        <v>70</v>
      </c>
      <c r="L12" s="6"/>
      <c r="M12" s="6" t="s">
        <v>87</v>
      </c>
      <c r="N12" s="6"/>
    </row>
    <row r="13" ht="25" customHeight="1" spans="1:14">
      <c r="A13" s="5"/>
      <c r="B13" s="6" t="s">
        <v>309</v>
      </c>
      <c r="C13" s="6" t="s">
        <v>310</v>
      </c>
      <c r="D13" s="7" t="s">
        <v>547</v>
      </c>
      <c r="E13" s="7"/>
      <c r="F13" s="7"/>
      <c r="G13" s="6">
        <v>10000</v>
      </c>
      <c r="H13" s="6">
        <v>5000</v>
      </c>
      <c r="I13" s="6">
        <v>10</v>
      </c>
      <c r="J13" s="6"/>
      <c r="K13" s="6">
        <v>6</v>
      </c>
      <c r="L13" s="6"/>
      <c r="M13" s="6" t="s">
        <v>548</v>
      </c>
      <c r="N13" s="6"/>
    </row>
    <row r="14" ht="25" customHeight="1" spans="1:14">
      <c r="A14" s="5"/>
      <c r="B14" s="6"/>
      <c r="C14" s="6"/>
      <c r="D14" s="7" t="s">
        <v>549</v>
      </c>
      <c r="E14" s="7"/>
      <c r="F14" s="7"/>
      <c r="G14" s="6">
        <v>20</v>
      </c>
      <c r="H14" s="6">
        <v>15</v>
      </c>
      <c r="I14" s="6">
        <v>10</v>
      </c>
      <c r="J14" s="6"/>
      <c r="K14" s="6">
        <v>7.5</v>
      </c>
      <c r="L14" s="6"/>
      <c r="M14" s="6" t="s">
        <v>550</v>
      </c>
      <c r="N14" s="6"/>
    </row>
    <row r="15" ht="15" customHeight="1" spans="1:14">
      <c r="A15" s="5"/>
      <c r="B15" s="6"/>
      <c r="C15" s="6"/>
      <c r="D15" s="7" t="s">
        <v>163</v>
      </c>
      <c r="E15" s="7"/>
      <c r="F15" s="7"/>
      <c r="G15" s="8" t="s">
        <v>551</v>
      </c>
      <c r="H15" s="43">
        <v>0.4308</v>
      </c>
      <c r="I15" s="6">
        <v>10</v>
      </c>
      <c r="J15" s="6"/>
      <c r="K15" s="6">
        <v>10</v>
      </c>
      <c r="L15" s="6"/>
      <c r="M15" s="6"/>
      <c r="N15" s="6"/>
    </row>
    <row r="16" ht="29" customHeight="1" spans="1:14">
      <c r="A16" s="5"/>
      <c r="B16" s="6"/>
      <c r="C16" s="6" t="s">
        <v>315</v>
      </c>
      <c r="D16" s="7" t="s">
        <v>552</v>
      </c>
      <c r="E16" s="7"/>
      <c r="F16" s="7"/>
      <c r="G16" s="6" t="s">
        <v>553</v>
      </c>
      <c r="H16" s="8">
        <v>0.8</v>
      </c>
      <c r="I16" s="6">
        <v>10</v>
      </c>
      <c r="J16" s="6"/>
      <c r="K16" s="6">
        <v>10</v>
      </c>
      <c r="L16" s="6"/>
      <c r="M16" s="6" t="s">
        <v>554</v>
      </c>
      <c r="N16" s="6"/>
    </row>
    <row r="17" ht="15" customHeight="1" spans="1:14">
      <c r="A17" s="5"/>
      <c r="B17" s="6"/>
      <c r="C17" s="6" t="s">
        <v>317</v>
      </c>
      <c r="D17" s="7" t="s">
        <v>555</v>
      </c>
      <c r="E17" s="7"/>
      <c r="F17" s="7"/>
      <c r="G17" s="6">
        <v>4</v>
      </c>
      <c r="H17" s="6">
        <v>4</v>
      </c>
      <c r="I17" s="6">
        <v>10</v>
      </c>
      <c r="J17" s="6"/>
      <c r="K17" s="6">
        <v>10</v>
      </c>
      <c r="L17" s="6"/>
      <c r="M17" s="6"/>
      <c r="N17" s="6"/>
    </row>
    <row r="18" ht="15" customHeight="1" spans="1:14">
      <c r="A18" s="5"/>
      <c r="B18" s="6"/>
      <c r="C18" s="6" t="s">
        <v>319</v>
      </c>
      <c r="D18" s="7" t="s">
        <v>446</v>
      </c>
      <c r="E18" s="7"/>
      <c r="F18" s="7"/>
      <c r="G18" s="6" t="s">
        <v>120</v>
      </c>
      <c r="H18" s="6" t="s">
        <v>120</v>
      </c>
      <c r="I18" s="6">
        <v>10</v>
      </c>
      <c r="J18" s="6"/>
      <c r="K18" s="6">
        <v>10</v>
      </c>
      <c r="L18" s="6"/>
      <c r="M18" s="6"/>
      <c r="N18" s="6"/>
    </row>
    <row r="19" ht="15" customHeight="1" spans="1:14">
      <c r="A19" s="5"/>
      <c r="B19" s="6" t="s">
        <v>321</v>
      </c>
      <c r="C19" s="6" t="s">
        <v>122</v>
      </c>
      <c r="D19" s="7" t="s">
        <v>489</v>
      </c>
      <c r="E19" s="7"/>
      <c r="F19" s="7"/>
      <c r="G19" s="6"/>
      <c r="H19" s="6"/>
      <c r="I19" s="6"/>
      <c r="J19" s="6"/>
      <c r="K19" s="6"/>
      <c r="L19" s="6"/>
      <c r="M19" s="6"/>
      <c r="N19" s="6"/>
    </row>
    <row r="20" ht="15" customHeight="1" spans="1:14">
      <c r="A20" s="5"/>
      <c r="B20" s="6"/>
      <c r="C20" s="6"/>
      <c r="D20" s="7" t="s">
        <v>490</v>
      </c>
      <c r="E20" s="7"/>
      <c r="F20" s="7"/>
      <c r="G20" s="6"/>
      <c r="H20" s="6"/>
      <c r="I20" s="6"/>
      <c r="J20" s="6"/>
      <c r="K20" s="6"/>
      <c r="L20" s="6"/>
      <c r="M20" s="6"/>
      <c r="N20" s="6"/>
    </row>
    <row r="21" ht="24.95" customHeight="1" spans="1:14">
      <c r="A21" s="5"/>
      <c r="B21" s="6"/>
      <c r="C21" s="6" t="s">
        <v>124</v>
      </c>
      <c r="D21" s="7" t="s">
        <v>556</v>
      </c>
      <c r="E21" s="7"/>
      <c r="F21" s="7"/>
      <c r="G21" s="6" t="s">
        <v>557</v>
      </c>
      <c r="H21" s="8">
        <v>1</v>
      </c>
      <c r="I21" s="6">
        <v>7.5</v>
      </c>
      <c r="J21" s="6"/>
      <c r="K21" s="6">
        <v>7.5</v>
      </c>
      <c r="L21" s="6"/>
      <c r="M21" s="6"/>
      <c r="N21" s="6"/>
    </row>
    <row r="22" ht="24" customHeight="1" spans="1:14">
      <c r="A22" s="5"/>
      <c r="B22" s="6"/>
      <c r="C22" s="6"/>
      <c r="D22" s="7" t="s">
        <v>558</v>
      </c>
      <c r="E22" s="7"/>
      <c r="F22" s="7"/>
      <c r="G22" s="6" t="s">
        <v>559</v>
      </c>
      <c r="H22" s="8">
        <v>1</v>
      </c>
      <c r="I22" s="6">
        <v>7.5</v>
      </c>
      <c r="J22" s="6"/>
      <c r="K22" s="6">
        <v>7.5</v>
      </c>
      <c r="L22" s="6"/>
      <c r="M22" s="6"/>
      <c r="N22" s="6"/>
    </row>
    <row r="23" ht="15" customHeight="1" spans="1:14">
      <c r="A23" s="5"/>
      <c r="B23" s="6"/>
      <c r="C23" s="6"/>
      <c r="D23" s="7" t="s">
        <v>491</v>
      </c>
      <c r="E23" s="7"/>
      <c r="F23" s="7"/>
      <c r="G23" s="6"/>
      <c r="H23" s="6"/>
      <c r="I23" s="6"/>
      <c r="J23" s="6"/>
      <c r="K23" s="6"/>
      <c r="L23" s="6"/>
      <c r="M23" s="6"/>
      <c r="N23" s="6"/>
    </row>
    <row r="24" ht="15" customHeight="1" spans="1:14">
      <c r="A24" s="5"/>
      <c r="B24" s="6"/>
      <c r="C24" s="6" t="s">
        <v>126</v>
      </c>
      <c r="D24" s="7" t="s">
        <v>560</v>
      </c>
      <c r="E24" s="7"/>
      <c r="F24" s="7"/>
      <c r="G24" s="6" t="s">
        <v>561</v>
      </c>
      <c r="H24" s="8">
        <v>1</v>
      </c>
      <c r="I24" s="6">
        <v>7.5</v>
      </c>
      <c r="J24" s="6"/>
      <c r="K24" s="6">
        <v>7.5</v>
      </c>
      <c r="L24" s="6"/>
      <c r="M24" s="6"/>
      <c r="N24" s="6"/>
    </row>
    <row r="25" ht="15" customHeight="1" spans="1:14">
      <c r="A25" s="5"/>
      <c r="B25" s="6"/>
      <c r="C25" s="6"/>
      <c r="D25" s="7" t="s">
        <v>562</v>
      </c>
      <c r="E25" s="7"/>
      <c r="F25" s="7"/>
      <c r="G25" s="6" t="s">
        <v>563</v>
      </c>
      <c r="H25" s="8">
        <v>1</v>
      </c>
      <c r="I25" s="6">
        <v>7.5</v>
      </c>
      <c r="J25" s="6"/>
      <c r="K25" s="6">
        <v>7.5</v>
      </c>
      <c r="L25" s="6"/>
      <c r="M25" s="6"/>
      <c r="N25" s="6"/>
    </row>
    <row r="26" ht="15" customHeight="1" spans="1:14">
      <c r="A26" s="5"/>
      <c r="B26" s="6"/>
      <c r="C26" s="6"/>
      <c r="D26" s="7" t="s">
        <v>491</v>
      </c>
      <c r="E26" s="7"/>
      <c r="F26" s="7"/>
      <c r="G26" s="6"/>
      <c r="H26" s="6"/>
      <c r="I26" s="6"/>
      <c r="J26" s="6"/>
      <c r="K26" s="6"/>
      <c r="L26" s="6"/>
      <c r="M26" s="6"/>
      <c r="N26" s="6"/>
    </row>
    <row r="27" ht="15" customHeight="1" spans="1:14">
      <c r="A27" s="5"/>
      <c r="B27" s="6"/>
      <c r="C27" s="6" t="s">
        <v>327</v>
      </c>
      <c r="D27" s="7" t="s">
        <v>489</v>
      </c>
      <c r="E27" s="7"/>
      <c r="F27" s="7"/>
      <c r="G27" s="6"/>
      <c r="H27" s="6"/>
      <c r="I27" s="6"/>
      <c r="J27" s="6"/>
      <c r="K27" s="6"/>
      <c r="L27" s="6"/>
      <c r="M27" s="6"/>
      <c r="N27" s="6"/>
    </row>
    <row r="28" ht="15" customHeight="1" spans="1:14">
      <c r="A28" s="5"/>
      <c r="B28" s="6"/>
      <c r="C28" s="6"/>
      <c r="D28" s="7" t="s">
        <v>490</v>
      </c>
      <c r="E28" s="7"/>
      <c r="F28" s="7"/>
      <c r="G28" s="6"/>
      <c r="H28" s="6"/>
      <c r="I28" s="6"/>
      <c r="J28" s="6"/>
      <c r="K28" s="6"/>
      <c r="L28" s="6"/>
      <c r="M28" s="6"/>
      <c r="N28" s="6"/>
    </row>
    <row r="29" ht="15" customHeight="1" spans="1:14">
      <c r="A29" s="5"/>
      <c r="B29" s="6"/>
      <c r="C29" s="6"/>
      <c r="D29" s="7" t="s">
        <v>491</v>
      </c>
      <c r="E29" s="7"/>
      <c r="F29" s="7"/>
      <c r="G29" s="6"/>
      <c r="H29" s="6"/>
      <c r="I29" s="6"/>
      <c r="J29" s="6"/>
      <c r="K29" s="6"/>
      <c r="L29" s="6"/>
      <c r="M29" s="6"/>
      <c r="N29" s="6"/>
    </row>
    <row r="30" ht="15" customHeight="1" spans="1:14">
      <c r="A30" s="5"/>
      <c r="B30" s="6" t="s">
        <v>332</v>
      </c>
      <c r="C30" s="6" t="s">
        <v>333</v>
      </c>
      <c r="D30" s="7" t="s">
        <v>564</v>
      </c>
      <c r="E30" s="7"/>
      <c r="F30" s="7"/>
      <c r="G30" s="8">
        <v>1</v>
      </c>
      <c r="H30" s="8">
        <v>1</v>
      </c>
      <c r="I30" s="6">
        <v>10</v>
      </c>
      <c r="J30" s="6"/>
      <c r="K30" s="6">
        <v>10</v>
      </c>
      <c r="L30" s="6"/>
      <c r="M30" s="6"/>
      <c r="N30" s="6"/>
    </row>
    <row r="31" ht="23" customHeight="1" spans="1:14">
      <c r="A31" s="5"/>
      <c r="B31" s="6"/>
      <c r="C31" s="6"/>
      <c r="D31" s="7" t="s">
        <v>490</v>
      </c>
      <c r="E31" s="7"/>
      <c r="F31" s="7"/>
      <c r="G31" s="6"/>
      <c r="H31" s="6"/>
      <c r="I31" s="6"/>
      <c r="J31" s="6"/>
      <c r="K31" s="6"/>
      <c r="L31" s="6"/>
      <c r="M31" s="6"/>
      <c r="N31" s="6"/>
    </row>
    <row r="32" ht="15" customHeight="1" spans="1:14">
      <c r="A32" s="9" t="s">
        <v>336</v>
      </c>
      <c r="B32" s="9"/>
      <c r="C32" s="9"/>
      <c r="D32" s="9"/>
      <c r="E32" s="9"/>
      <c r="F32" s="9"/>
      <c r="G32" s="9"/>
      <c r="H32" s="9"/>
      <c r="I32" s="9">
        <f>SUM(I13:I31)</f>
        <v>100</v>
      </c>
      <c r="J32" s="9"/>
      <c r="K32" s="9">
        <f>SUM(K13:K31)</f>
        <v>93.5</v>
      </c>
      <c r="L32" s="9"/>
      <c r="M32" s="15"/>
      <c r="N32" s="15"/>
    </row>
    <row r="33" spans="1:14">
      <c r="A33" s="10" t="s">
        <v>337</v>
      </c>
      <c r="B33" s="11" t="s">
        <v>400</v>
      </c>
      <c r="C33" s="12"/>
      <c r="D33" s="12"/>
      <c r="E33" s="12"/>
      <c r="F33" s="12"/>
      <c r="G33" s="12"/>
      <c r="H33" s="12"/>
      <c r="I33" s="12"/>
      <c r="J33" s="12"/>
      <c r="K33" s="12"/>
      <c r="L33" s="12"/>
      <c r="M33" s="12"/>
      <c r="N33" s="16"/>
    </row>
    <row r="34" spans="1:14">
      <c r="A34" s="13" t="s">
        <v>339</v>
      </c>
      <c r="B34" s="13"/>
      <c r="C34" s="13"/>
      <c r="D34" s="13"/>
      <c r="E34" s="13"/>
      <c r="F34" s="13"/>
      <c r="G34" s="13"/>
      <c r="H34" s="13"/>
      <c r="I34" s="13"/>
      <c r="J34" s="13"/>
      <c r="K34" s="13"/>
      <c r="L34" s="13"/>
      <c r="M34" s="13"/>
      <c r="N34" s="13"/>
    </row>
    <row r="35" ht="51.95" customHeight="1" spans="1:14">
      <c r="A35" s="13" t="s">
        <v>340</v>
      </c>
      <c r="B35" s="13"/>
      <c r="C35" s="13"/>
      <c r="D35" s="13"/>
      <c r="E35" s="13"/>
      <c r="F35" s="13"/>
      <c r="G35" s="13"/>
      <c r="H35" s="13"/>
      <c r="I35" s="13"/>
      <c r="J35" s="13"/>
      <c r="K35" s="13"/>
      <c r="L35" s="13"/>
      <c r="M35" s="13"/>
      <c r="N35" s="13"/>
    </row>
    <row r="36" ht="41.1" customHeight="1" spans="1:14">
      <c r="A36" s="13" t="s">
        <v>341</v>
      </c>
      <c r="B36" s="13"/>
      <c r="C36" s="13"/>
      <c r="D36" s="13"/>
      <c r="E36" s="13"/>
      <c r="F36" s="13"/>
      <c r="G36" s="13"/>
      <c r="H36" s="13"/>
      <c r="I36" s="13"/>
      <c r="J36" s="13"/>
      <c r="K36" s="13"/>
      <c r="L36" s="13"/>
      <c r="M36" s="13"/>
      <c r="N36" s="13"/>
    </row>
    <row r="37" customFormat="1" ht="15.95" customHeight="1"/>
  </sheetData>
  <mergeCells count="138">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D29:F29"/>
    <mergeCell ref="I29:J29"/>
    <mergeCell ref="K29:L29"/>
    <mergeCell ref="M29:N29"/>
    <mergeCell ref="D30:F30"/>
    <mergeCell ref="I30:J30"/>
    <mergeCell ref="K30:L30"/>
    <mergeCell ref="M30:N30"/>
    <mergeCell ref="D31:F31"/>
    <mergeCell ref="I31:J31"/>
    <mergeCell ref="K31:L31"/>
    <mergeCell ref="M31:N31"/>
    <mergeCell ref="A32:H32"/>
    <mergeCell ref="I32:J32"/>
    <mergeCell ref="K32:L32"/>
    <mergeCell ref="M32:N32"/>
    <mergeCell ref="B33:N33"/>
    <mergeCell ref="A34:N34"/>
    <mergeCell ref="A35:N35"/>
    <mergeCell ref="A36:N36"/>
    <mergeCell ref="A10:A11"/>
    <mergeCell ref="A12:A31"/>
    <mergeCell ref="B13:B18"/>
    <mergeCell ref="B19:B29"/>
    <mergeCell ref="B30:B31"/>
    <mergeCell ref="C13:C15"/>
    <mergeCell ref="C19:C20"/>
    <mergeCell ref="C21:C23"/>
    <mergeCell ref="C24:C26"/>
    <mergeCell ref="C27:C29"/>
    <mergeCell ref="C30:C31"/>
    <mergeCell ref="E4:E5"/>
    <mergeCell ref="N4:N5"/>
    <mergeCell ref="A4:B9"/>
    <mergeCell ref="C4:D5"/>
    <mergeCell ref="F4:G5"/>
    <mergeCell ref="H4:I5"/>
    <mergeCell ref="J4:K5"/>
    <mergeCell ref="L4:M5"/>
  </mergeCells>
  <pageMargins left="0.75" right="0.75" top="1" bottom="1" header="0.511805555555556" footer="0.511805555555556"/>
  <pageSetup paperSize="9" scale="85"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4"/>
  <sheetViews>
    <sheetView topLeftCell="A7" workbookViewId="0">
      <selection activeCell="B11" sqref="B11:G11"/>
    </sheetView>
  </sheetViews>
  <sheetFormatPr defaultColWidth="9" defaultRowHeight="13.5"/>
  <cols>
    <col min="1" max="1" width="5.25" customWidth="1"/>
    <col min="3" max="3" width="9.875" customWidth="1"/>
    <col min="5" max="5" width="10.875" customWidth="1"/>
    <col min="6" max="6" width="4.125" customWidth="1"/>
    <col min="7" max="7" width="9.875" customWidth="1"/>
    <col min="8" max="8" width="10.125" customWidth="1"/>
    <col min="9" max="9" width="6.875" customWidth="1"/>
    <col min="10" max="10" width="0.875" customWidth="1"/>
    <col min="11" max="11" width="6.5" customWidth="1"/>
    <col min="12" max="12" width="1" customWidth="1"/>
    <col min="13" max="13" width="6.375" customWidth="1"/>
    <col min="14" max="14" width="7.75" customWidth="1"/>
  </cols>
  <sheetData>
    <row r="1" ht="42" customHeight="1" spans="1:14">
      <c r="A1" s="1" t="s">
        <v>565</v>
      </c>
      <c r="B1" s="1"/>
      <c r="C1" s="1"/>
      <c r="D1" s="1"/>
      <c r="E1" s="1"/>
      <c r="F1" s="1"/>
      <c r="G1" s="1"/>
      <c r="H1" s="1"/>
      <c r="I1" s="1"/>
      <c r="J1" s="1"/>
      <c r="K1" s="1"/>
      <c r="L1" s="1"/>
      <c r="M1" s="1"/>
      <c r="N1" s="1"/>
    </row>
    <row r="2" ht="15" customHeight="1" spans="1:14">
      <c r="A2" s="2" t="s">
        <v>181</v>
      </c>
      <c r="B2" s="2"/>
      <c r="C2" s="35" t="s">
        <v>229</v>
      </c>
      <c r="D2" s="35"/>
      <c r="E2" s="35"/>
      <c r="F2" s="35"/>
      <c r="G2" s="35"/>
      <c r="H2" s="35"/>
      <c r="I2" s="35"/>
      <c r="J2" s="35"/>
      <c r="K2" s="35"/>
      <c r="L2" s="35"/>
      <c r="M2" s="35"/>
      <c r="N2" s="35"/>
    </row>
    <row r="3" ht="15" customHeight="1" spans="1:14">
      <c r="A3" s="2" t="s">
        <v>182</v>
      </c>
      <c r="B3" s="2"/>
      <c r="C3" s="2" t="s">
        <v>194</v>
      </c>
      <c r="D3" s="2"/>
      <c r="E3" s="2"/>
      <c r="F3" s="2"/>
      <c r="G3" s="2"/>
      <c r="H3" s="2" t="s">
        <v>295</v>
      </c>
      <c r="I3" s="2"/>
      <c r="J3" s="2" t="s">
        <v>63</v>
      </c>
      <c r="K3" s="2"/>
      <c r="L3" s="2"/>
      <c r="M3" s="2"/>
      <c r="N3" s="2"/>
    </row>
    <row r="4" ht="15" customHeight="1" spans="1:14">
      <c r="A4" s="2" t="s">
        <v>183</v>
      </c>
      <c r="B4" s="2"/>
      <c r="C4" s="2"/>
      <c r="D4" s="2"/>
      <c r="E4" s="2" t="s">
        <v>65</v>
      </c>
      <c r="F4" s="2" t="s">
        <v>296</v>
      </c>
      <c r="G4" s="2"/>
      <c r="H4" s="2" t="s">
        <v>297</v>
      </c>
      <c r="I4" s="2"/>
      <c r="J4" s="2" t="s">
        <v>69</v>
      </c>
      <c r="K4" s="2"/>
      <c r="L4" s="2" t="s">
        <v>298</v>
      </c>
      <c r="M4" s="2"/>
      <c r="N4" s="2" t="s">
        <v>70</v>
      </c>
    </row>
    <row r="5" ht="15" customHeight="1" spans="1:14">
      <c r="A5" s="2"/>
      <c r="B5" s="2"/>
      <c r="C5" s="2"/>
      <c r="D5" s="2"/>
      <c r="E5" s="2"/>
      <c r="F5" s="2"/>
      <c r="G5" s="2"/>
      <c r="H5" s="2"/>
      <c r="I5" s="2"/>
      <c r="J5" s="2"/>
      <c r="K5" s="2"/>
      <c r="L5" s="2"/>
      <c r="M5" s="2"/>
      <c r="N5" s="2"/>
    </row>
    <row r="6" ht="15" customHeight="1" spans="1:14">
      <c r="A6" s="2"/>
      <c r="B6" s="2"/>
      <c r="C6" s="3" t="s">
        <v>299</v>
      </c>
      <c r="D6" s="3"/>
      <c r="E6" s="132">
        <v>105</v>
      </c>
      <c r="F6" s="132">
        <v>105</v>
      </c>
      <c r="G6" s="133"/>
      <c r="H6" s="132">
        <v>105</v>
      </c>
      <c r="I6" s="133"/>
      <c r="J6" s="2">
        <v>10</v>
      </c>
      <c r="K6" s="2"/>
      <c r="L6" s="14">
        <v>1</v>
      </c>
      <c r="M6" s="2"/>
      <c r="N6" s="2">
        <v>10</v>
      </c>
    </row>
    <row r="7" ht="15" customHeight="1" spans="1:14">
      <c r="A7" s="2"/>
      <c r="B7" s="2"/>
      <c r="C7" s="2" t="s">
        <v>300</v>
      </c>
      <c r="D7" s="2"/>
      <c r="E7" s="132">
        <v>105</v>
      </c>
      <c r="F7" s="132">
        <v>105</v>
      </c>
      <c r="G7" s="133"/>
      <c r="H7" s="2">
        <v>105</v>
      </c>
      <c r="I7" s="2"/>
      <c r="J7" s="2">
        <v>10</v>
      </c>
      <c r="K7" s="2"/>
      <c r="L7" s="14">
        <v>1</v>
      </c>
      <c r="M7" s="2"/>
      <c r="N7" s="2">
        <v>10</v>
      </c>
    </row>
    <row r="8" ht="15" customHeight="1" spans="1:14">
      <c r="A8" s="2"/>
      <c r="B8" s="2"/>
      <c r="C8" s="2" t="s">
        <v>301</v>
      </c>
      <c r="D8" s="2"/>
      <c r="E8" s="2"/>
      <c r="F8" s="2"/>
      <c r="G8" s="2"/>
      <c r="H8" s="2"/>
      <c r="I8" s="2"/>
      <c r="J8" s="2" t="s">
        <v>303</v>
      </c>
      <c r="K8" s="2"/>
      <c r="L8" s="2"/>
      <c r="M8" s="2"/>
      <c r="N8" s="2" t="s">
        <v>303</v>
      </c>
    </row>
    <row r="9" ht="15" customHeight="1" spans="1:14">
      <c r="A9" s="2"/>
      <c r="B9" s="2"/>
      <c r="C9" s="2" t="s">
        <v>302</v>
      </c>
      <c r="D9" s="2"/>
      <c r="E9" s="2"/>
      <c r="F9" s="2"/>
      <c r="G9" s="2"/>
      <c r="H9" s="2"/>
      <c r="I9" s="2"/>
      <c r="J9" s="2" t="s">
        <v>303</v>
      </c>
      <c r="K9" s="2"/>
      <c r="L9" s="2"/>
      <c r="M9" s="2"/>
      <c r="N9" s="2" t="s">
        <v>303</v>
      </c>
    </row>
    <row r="10" ht="15" customHeight="1" spans="1:14">
      <c r="A10" s="2" t="s">
        <v>304</v>
      </c>
      <c r="B10" s="2" t="s">
        <v>75</v>
      </c>
      <c r="C10" s="2"/>
      <c r="D10" s="2"/>
      <c r="E10" s="2"/>
      <c r="F10" s="2"/>
      <c r="G10" s="2"/>
      <c r="H10" s="2" t="s">
        <v>305</v>
      </c>
      <c r="I10" s="2"/>
      <c r="J10" s="2"/>
      <c r="K10" s="2"/>
      <c r="L10" s="2"/>
      <c r="M10" s="2"/>
      <c r="N10" s="2"/>
    </row>
    <row r="11" ht="71" customHeight="1" spans="1:14">
      <c r="A11" s="2"/>
      <c r="B11" s="280" t="s">
        <v>566</v>
      </c>
      <c r="C11" s="281"/>
      <c r="D11" s="281"/>
      <c r="E11" s="281"/>
      <c r="F11" s="281"/>
      <c r="G11" s="282"/>
      <c r="H11" s="2" t="s">
        <v>567</v>
      </c>
      <c r="I11" s="2"/>
      <c r="J11" s="2"/>
      <c r="K11" s="2"/>
      <c r="L11" s="2"/>
      <c r="M11" s="2"/>
      <c r="N11" s="2"/>
    </row>
    <row r="12" ht="26.25" customHeight="1" spans="1:14">
      <c r="A12" s="5" t="s">
        <v>308</v>
      </c>
      <c r="B12" s="6" t="s">
        <v>82</v>
      </c>
      <c r="C12" s="6" t="s">
        <v>83</v>
      </c>
      <c r="D12" s="6" t="s">
        <v>84</v>
      </c>
      <c r="E12" s="6"/>
      <c r="F12" s="6"/>
      <c r="G12" s="6" t="s">
        <v>85</v>
      </c>
      <c r="H12" s="6" t="s">
        <v>86</v>
      </c>
      <c r="I12" s="6" t="s">
        <v>69</v>
      </c>
      <c r="J12" s="6"/>
      <c r="K12" s="6" t="s">
        <v>70</v>
      </c>
      <c r="L12" s="6"/>
      <c r="M12" s="6" t="s">
        <v>87</v>
      </c>
      <c r="N12" s="6"/>
    </row>
    <row r="13" ht="18.95" customHeight="1" spans="1:14">
      <c r="A13" s="5"/>
      <c r="B13" s="66" t="s">
        <v>309</v>
      </c>
      <c r="C13" s="66" t="s">
        <v>310</v>
      </c>
      <c r="D13" s="167" t="s">
        <v>568</v>
      </c>
      <c r="E13" s="168"/>
      <c r="F13" s="169"/>
      <c r="G13" s="283" t="s">
        <v>335</v>
      </c>
      <c r="H13" s="284">
        <v>0.95</v>
      </c>
      <c r="I13" s="283">
        <v>10</v>
      </c>
      <c r="J13" s="290"/>
      <c r="K13" s="283">
        <v>10</v>
      </c>
      <c r="L13" s="290"/>
      <c r="M13" s="74"/>
      <c r="N13" s="75"/>
    </row>
    <row r="14" ht="18.95" customHeight="1" spans="1:14">
      <c r="A14" s="5"/>
      <c r="B14" s="70"/>
      <c r="C14" s="70"/>
      <c r="D14" s="7" t="s">
        <v>514</v>
      </c>
      <c r="E14" s="7"/>
      <c r="F14" s="7"/>
      <c r="G14" s="285">
        <v>1</v>
      </c>
      <c r="H14" s="284">
        <v>1</v>
      </c>
      <c r="I14" s="289">
        <v>10</v>
      </c>
      <c r="J14" s="289"/>
      <c r="K14" s="283">
        <v>10</v>
      </c>
      <c r="L14" s="290"/>
      <c r="M14" s="74"/>
      <c r="N14" s="75"/>
    </row>
    <row r="15" ht="31.9" customHeight="1" spans="1:14">
      <c r="A15" s="5"/>
      <c r="B15" s="70"/>
      <c r="C15" s="72"/>
      <c r="D15" s="167" t="s">
        <v>569</v>
      </c>
      <c r="E15" s="168"/>
      <c r="F15" s="169"/>
      <c r="G15" s="286">
        <v>1</v>
      </c>
      <c r="H15" s="287">
        <v>1</v>
      </c>
      <c r="I15" s="289">
        <v>10</v>
      </c>
      <c r="J15" s="289"/>
      <c r="K15" s="289">
        <v>10</v>
      </c>
      <c r="L15" s="289"/>
      <c r="M15" s="6"/>
      <c r="N15" s="6"/>
    </row>
    <row r="16" ht="26.45" customHeight="1" spans="1:14">
      <c r="A16" s="5"/>
      <c r="B16" s="70"/>
      <c r="C16" s="6" t="s">
        <v>315</v>
      </c>
      <c r="D16" s="67" t="s">
        <v>570</v>
      </c>
      <c r="E16" s="68"/>
      <c r="F16" s="69"/>
      <c r="G16" s="286">
        <v>1</v>
      </c>
      <c r="H16" s="84">
        <v>1</v>
      </c>
      <c r="I16" s="289">
        <v>10</v>
      </c>
      <c r="J16" s="289"/>
      <c r="K16" s="289">
        <v>10</v>
      </c>
      <c r="L16" s="289"/>
      <c r="M16" s="6"/>
      <c r="N16" s="6"/>
    </row>
    <row r="17" ht="26.45" customHeight="1" spans="1:14">
      <c r="A17" s="5"/>
      <c r="B17" s="70"/>
      <c r="C17" s="66" t="s">
        <v>317</v>
      </c>
      <c r="D17" s="7" t="s">
        <v>571</v>
      </c>
      <c r="E17" s="7"/>
      <c r="F17" s="7"/>
      <c r="G17" s="84" t="s">
        <v>117</v>
      </c>
      <c r="H17" s="84" t="s">
        <v>117</v>
      </c>
      <c r="I17" s="289">
        <v>10</v>
      </c>
      <c r="J17" s="289"/>
      <c r="K17" s="289">
        <v>10</v>
      </c>
      <c r="L17" s="289"/>
      <c r="M17" s="6"/>
      <c r="N17" s="6"/>
    </row>
    <row r="18" ht="26.45" customHeight="1" spans="1:14">
      <c r="A18" s="5"/>
      <c r="B18" s="70"/>
      <c r="C18" s="66" t="s">
        <v>319</v>
      </c>
      <c r="D18" s="7" t="s">
        <v>522</v>
      </c>
      <c r="E18" s="7"/>
      <c r="F18" s="7"/>
      <c r="G18" s="285" t="s">
        <v>329</v>
      </c>
      <c r="H18" s="284" t="s">
        <v>329</v>
      </c>
      <c r="I18" s="289">
        <v>10</v>
      </c>
      <c r="J18" s="289"/>
      <c r="K18" s="289">
        <v>10</v>
      </c>
      <c r="L18" s="289"/>
      <c r="M18" s="6"/>
      <c r="N18" s="6"/>
    </row>
    <row r="19" ht="26.45" customHeight="1" spans="1:14">
      <c r="A19" s="5"/>
      <c r="B19" s="6" t="s">
        <v>321</v>
      </c>
      <c r="C19" s="6" t="s">
        <v>122</v>
      </c>
      <c r="D19" s="7" t="s">
        <v>572</v>
      </c>
      <c r="E19" s="7"/>
      <c r="F19" s="7"/>
      <c r="G19" s="284">
        <v>0.95</v>
      </c>
      <c r="H19" s="284">
        <v>1</v>
      </c>
      <c r="I19" s="289">
        <v>5</v>
      </c>
      <c r="J19" s="289"/>
      <c r="K19" s="289">
        <v>5</v>
      </c>
      <c r="L19" s="289"/>
      <c r="M19" s="6"/>
      <c r="N19" s="6"/>
    </row>
    <row r="20" ht="26.45" customHeight="1" spans="1:14">
      <c r="A20" s="5"/>
      <c r="B20" s="6"/>
      <c r="C20" s="66" t="s">
        <v>124</v>
      </c>
      <c r="D20" s="7" t="s">
        <v>573</v>
      </c>
      <c r="E20" s="7"/>
      <c r="F20" s="7"/>
      <c r="G20" s="288">
        <v>0</v>
      </c>
      <c r="H20" s="288">
        <v>0</v>
      </c>
      <c r="I20" s="289">
        <v>5</v>
      </c>
      <c r="J20" s="289"/>
      <c r="K20" s="289">
        <v>5</v>
      </c>
      <c r="L20" s="289"/>
      <c r="M20" s="6"/>
      <c r="N20" s="6"/>
    </row>
    <row r="21" ht="26.45" customHeight="1" spans="1:14">
      <c r="A21" s="5"/>
      <c r="B21" s="6"/>
      <c r="C21" s="72"/>
      <c r="D21" s="7" t="s">
        <v>574</v>
      </c>
      <c r="E21" s="7"/>
      <c r="F21" s="7"/>
      <c r="G21" s="288" t="s">
        <v>329</v>
      </c>
      <c r="H21" s="288" t="s">
        <v>329</v>
      </c>
      <c r="I21" s="289">
        <v>4</v>
      </c>
      <c r="J21" s="289"/>
      <c r="K21" s="289">
        <v>4</v>
      </c>
      <c r="L21" s="289"/>
      <c r="M21" s="6"/>
      <c r="N21" s="6"/>
    </row>
    <row r="22" ht="26.45" customHeight="1" spans="1:14">
      <c r="A22" s="5"/>
      <c r="B22" s="6"/>
      <c r="C22" s="66" t="s">
        <v>126</v>
      </c>
      <c r="D22" s="11" t="s">
        <v>575</v>
      </c>
      <c r="E22" s="12"/>
      <c r="F22" s="16"/>
      <c r="G22" s="288" t="s">
        <v>329</v>
      </c>
      <c r="H22" s="288" t="s">
        <v>329</v>
      </c>
      <c r="I22" s="289">
        <v>4</v>
      </c>
      <c r="J22" s="289"/>
      <c r="K22" s="289">
        <v>4</v>
      </c>
      <c r="L22" s="289"/>
      <c r="M22" s="6"/>
      <c r="N22" s="6"/>
    </row>
    <row r="23" ht="26.45" customHeight="1" spans="1:14">
      <c r="A23" s="5"/>
      <c r="B23" s="6"/>
      <c r="C23" s="72"/>
      <c r="D23" s="11" t="s">
        <v>576</v>
      </c>
      <c r="E23" s="12"/>
      <c r="F23" s="16"/>
      <c r="G23" s="288" t="s">
        <v>329</v>
      </c>
      <c r="H23" s="288" t="s">
        <v>329</v>
      </c>
      <c r="I23" s="289">
        <v>4</v>
      </c>
      <c r="J23" s="289"/>
      <c r="K23" s="289">
        <v>4</v>
      </c>
      <c r="L23" s="289"/>
      <c r="M23" s="6"/>
      <c r="N23" s="6"/>
    </row>
    <row r="24" ht="26.45" customHeight="1" spans="1:14">
      <c r="A24" s="5"/>
      <c r="B24" s="6"/>
      <c r="C24" s="66" t="s">
        <v>327</v>
      </c>
      <c r="D24" s="7" t="s">
        <v>577</v>
      </c>
      <c r="E24" s="7"/>
      <c r="F24" s="7"/>
      <c r="G24" s="288" t="s">
        <v>125</v>
      </c>
      <c r="H24" s="288" t="s">
        <v>125</v>
      </c>
      <c r="I24" s="289">
        <v>4</v>
      </c>
      <c r="J24" s="289"/>
      <c r="K24" s="289">
        <v>4</v>
      </c>
      <c r="L24" s="289"/>
      <c r="M24" s="6"/>
      <c r="N24" s="6"/>
    </row>
    <row r="25" ht="26.45" customHeight="1" spans="1:14">
      <c r="A25" s="5"/>
      <c r="B25" s="6"/>
      <c r="C25" s="72"/>
      <c r="D25" s="7" t="s">
        <v>578</v>
      </c>
      <c r="E25" s="7"/>
      <c r="F25" s="7"/>
      <c r="G25" s="288" t="s">
        <v>125</v>
      </c>
      <c r="H25" s="288" t="s">
        <v>125</v>
      </c>
      <c r="I25" s="289">
        <v>4</v>
      </c>
      <c r="J25" s="289"/>
      <c r="K25" s="289">
        <v>4</v>
      </c>
      <c r="L25" s="289"/>
      <c r="M25" s="6"/>
      <c r="N25" s="6"/>
    </row>
    <row r="26" ht="26.45" customHeight="1" spans="1:14">
      <c r="A26" s="5"/>
      <c r="B26" s="66" t="s">
        <v>332</v>
      </c>
      <c r="C26" s="66" t="s">
        <v>333</v>
      </c>
      <c r="D26" s="7" t="s">
        <v>579</v>
      </c>
      <c r="E26" s="7"/>
      <c r="F26" s="7"/>
      <c r="G26" s="289" t="s">
        <v>335</v>
      </c>
      <c r="H26" s="84">
        <v>1</v>
      </c>
      <c r="I26" s="289">
        <v>4</v>
      </c>
      <c r="J26" s="289"/>
      <c r="K26" s="289">
        <v>4</v>
      </c>
      <c r="L26" s="289"/>
      <c r="M26" s="6"/>
      <c r="N26" s="6"/>
    </row>
    <row r="27" ht="26.45" customHeight="1" spans="1:14">
      <c r="A27" s="5"/>
      <c r="B27" s="70"/>
      <c r="C27" s="70"/>
      <c r="D27" s="7" t="s">
        <v>580</v>
      </c>
      <c r="E27" s="7"/>
      <c r="F27" s="7"/>
      <c r="G27" s="289" t="s">
        <v>335</v>
      </c>
      <c r="H27" s="84">
        <v>1</v>
      </c>
      <c r="I27" s="289">
        <v>3</v>
      </c>
      <c r="J27" s="289"/>
      <c r="K27" s="289">
        <v>3</v>
      </c>
      <c r="L27" s="289"/>
      <c r="M27" s="6"/>
      <c r="N27" s="6"/>
    </row>
    <row r="28" ht="26.45" customHeight="1" spans="1:14">
      <c r="A28" s="5"/>
      <c r="B28" s="72"/>
      <c r="C28" s="72"/>
      <c r="D28" s="7" t="s">
        <v>581</v>
      </c>
      <c r="E28" s="7"/>
      <c r="F28" s="7"/>
      <c r="G28" s="289" t="s">
        <v>335</v>
      </c>
      <c r="H28" s="84">
        <v>1</v>
      </c>
      <c r="I28" s="289">
        <v>3</v>
      </c>
      <c r="J28" s="289"/>
      <c r="K28" s="289">
        <v>3</v>
      </c>
      <c r="L28" s="289"/>
      <c r="M28" s="6"/>
      <c r="N28" s="6"/>
    </row>
    <row r="29" ht="15" customHeight="1" spans="1:14">
      <c r="A29" s="9" t="s">
        <v>336</v>
      </c>
      <c r="B29" s="9"/>
      <c r="C29" s="9"/>
      <c r="D29" s="9"/>
      <c r="E29" s="9"/>
      <c r="F29" s="9"/>
      <c r="G29" s="9"/>
      <c r="H29" s="9"/>
      <c r="I29" s="9">
        <v>100</v>
      </c>
      <c r="J29" s="9"/>
      <c r="K29" s="9">
        <v>100</v>
      </c>
      <c r="L29" s="9"/>
      <c r="M29" s="15"/>
      <c r="N29" s="15"/>
    </row>
    <row r="30" spans="1:14">
      <c r="A30" s="10" t="s">
        <v>337</v>
      </c>
      <c r="B30" s="11" t="s">
        <v>338</v>
      </c>
      <c r="C30" s="12"/>
      <c r="D30" s="12"/>
      <c r="E30" s="12"/>
      <c r="F30" s="12"/>
      <c r="G30" s="12"/>
      <c r="H30" s="12"/>
      <c r="I30" s="12"/>
      <c r="J30" s="12"/>
      <c r="K30" s="12"/>
      <c r="L30" s="12"/>
      <c r="M30" s="12"/>
      <c r="N30" s="16"/>
    </row>
    <row r="31" spans="1:14">
      <c r="A31" s="13" t="s">
        <v>339</v>
      </c>
      <c r="B31" s="13"/>
      <c r="C31" s="13"/>
      <c r="D31" s="13"/>
      <c r="E31" s="13"/>
      <c r="F31" s="13"/>
      <c r="G31" s="13"/>
      <c r="H31" s="13"/>
      <c r="I31" s="13"/>
      <c r="J31" s="13"/>
      <c r="K31" s="13"/>
      <c r="L31" s="13"/>
      <c r="M31" s="13"/>
      <c r="N31" s="13"/>
    </row>
    <row r="32" ht="51.95" customHeight="1" spans="1:14">
      <c r="A32" s="13" t="s">
        <v>340</v>
      </c>
      <c r="B32" s="13"/>
      <c r="C32" s="13"/>
      <c r="D32" s="13"/>
      <c r="E32" s="13"/>
      <c r="F32" s="13"/>
      <c r="G32" s="13"/>
      <c r="H32" s="13"/>
      <c r="I32" s="13"/>
      <c r="J32" s="13"/>
      <c r="K32" s="13"/>
      <c r="L32" s="13"/>
      <c r="M32" s="13"/>
      <c r="N32" s="13"/>
    </row>
    <row r="33" ht="41.1" customHeight="1" spans="1:14">
      <c r="A33" s="13" t="s">
        <v>341</v>
      </c>
      <c r="B33" s="13"/>
      <c r="C33" s="13"/>
      <c r="D33" s="13"/>
      <c r="E33" s="13"/>
      <c r="F33" s="13"/>
      <c r="G33" s="13"/>
      <c r="H33" s="13"/>
      <c r="I33" s="13"/>
      <c r="J33" s="13"/>
      <c r="K33" s="13"/>
      <c r="L33" s="13"/>
      <c r="M33" s="13"/>
      <c r="N33" s="13"/>
    </row>
    <row r="34" customFormat="1" ht="15.95" customHeight="1"/>
  </sheetData>
  <mergeCells count="125">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A29:H29"/>
    <mergeCell ref="I29:J29"/>
    <mergeCell ref="K29:L29"/>
    <mergeCell ref="M29:N29"/>
    <mergeCell ref="B30:N30"/>
    <mergeCell ref="A31:N31"/>
    <mergeCell ref="A32:N32"/>
    <mergeCell ref="A33:N33"/>
    <mergeCell ref="A10:A11"/>
    <mergeCell ref="A12:A28"/>
    <mergeCell ref="B13:B18"/>
    <mergeCell ref="B19:B25"/>
    <mergeCell ref="B26:B28"/>
    <mergeCell ref="C13:C15"/>
    <mergeCell ref="C20:C21"/>
    <mergeCell ref="C22:C23"/>
    <mergeCell ref="C24:C25"/>
    <mergeCell ref="C26:C28"/>
    <mergeCell ref="E4:E5"/>
    <mergeCell ref="N4:N5"/>
    <mergeCell ref="A4:B9"/>
    <mergeCell ref="C4:D5"/>
    <mergeCell ref="F4:G5"/>
    <mergeCell ref="H4:I5"/>
    <mergeCell ref="J4:K5"/>
    <mergeCell ref="L4:M5"/>
  </mergeCells>
  <pageMargins left="0.751388888888889" right="0.751388888888889" top="1" bottom="1" header="0.511805555555556" footer="0.511805555555556"/>
  <pageSetup paperSize="9" scale="84" orientation="portrait" horizontalDpi="600"/>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2"/>
  <sheetViews>
    <sheetView workbookViewId="0">
      <selection activeCell="H11" sqref="H11:N11"/>
    </sheetView>
  </sheetViews>
  <sheetFormatPr defaultColWidth="9" defaultRowHeight="13.5"/>
  <cols>
    <col min="1" max="1" width="5.25" style="51" customWidth="1"/>
    <col min="2" max="2" width="9" style="51"/>
    <col min="3" max="3" width="10.875" style="51" customWidth="1"/>
    <col min="4" max="4" width="9" style="51"/>
    <col min="5" max="5" width="12.375" style="51" customWidth="1"/>
    <col min="6" max="6" width="2.375" style="51" customWidth="1"/>
    <col min="7" max="7" width="10.875" style="51" customWidth="1"/>
    <col min="8" max="8" width="10.125" style="51" customWidth="1"/>
    <col min="9" max="9" width="6.875" style="51" customWidth="1"/>
    <col min="10" max="10" width="0.875" style="51" customWidth="1"/>
    <col min="11" max="11" width="8" style="51" customWidth="1"/>
    <col min="12" max="12" width="1" style="51" customWidth="1"/>
    <col min="13" max="13" width="6.875" style="51" customWidth="1"/>
    <col min="14" max="14" width="19.625" style="51" customWidth="1"/>
    <col min="15" max="16384" width="9" style="51"/>
  </cols>
  <sheetData>
    <row r="1" s="51" customFormat="1" ht="42" customHeight="1" spans="1:14">
      <c r="A1" s="1" t="s">
        <v>582</v>
      </c>
      <c r="B1" s="1"/>
      <c r="C1" s="1"/>
      <c r="D1" s="1"/>
      <c r="E1" s="1"/>
      <c r="F1" s="1"/>
      <c r="G1" s="1"/>
      <c r="H1" s="1"/>
      <c r="I1" s="1"/>
      <c r="J1" s="1"/>
      <c r="K1" s="1"/>
      <c r="L1" s="1"/>
      <c r="M1" s="1"/>
      <c r="N1" s="1"/>
    </row>
    <row r="2" s="51" customFormat="1" ht="15" customHeight="1" spans="1:14">
      <c r="A2" s="52" t="s">
        <v>181</v>
      </c>
      <c r="B2" s="52"/>
      <c r="C2" s="52" t="s">
        <v>583</v>
      </c>
      <c r="D2" s="52"/>
      <c r="E2" s="52"/>
      <c r="F2" s="52"/>
      <c r="G2" s="52"/>
      <c r="H2" s="52"/>
      <c r="I2" s="52"/>
      <c r="J2" s="52"/>
      <c r="K2" s="52"/>
      <c r="L2" s="52"/>
      <c r="M2" s="52"/>
      <c r="N2" s="52"/>
    </row>
    <row r="3" s="51" customFormat="1" ht="15" customHeight="1" spans="1:14">
      <c r="A3" s="52" t="s">
        <v>182</v>
      </c>
      <c r="B3" s="52"/>
      <c r="C3" s="52" t="s">
        <v>194</v>
      </c>
      <c r="D3" s="52"/>
      <c r="E3" s="52"/>
      <c r="F3" s="52"/>
      <c r="G3" s="52"/>
      <c r="H3" s="52" t="s">
        <v>295</v>
      </c>
      <c r="I3" s="52"/>
      <c r="J3" s="52" t="s">
        <v>63</v>
      </c>
      <c r="K3" s="52"/>
      <c r="L3" s="52"/>
      <c r="M3" s="52"/>
      <c r="N3" s="52"/>
    </row>
    <row r="4" s="51" customFormat="1" ht="15" customHeight="1" spans="1:14">
      <c r="A4" s="52" t="s">
        <v>183</v>
      </c>
      <c r="B4" s="52"/>
      <c r="C4" s="52"/>
      <c r="D4" s="52"/>
      <c r="E4" s="52" t="s">
        <v>65</v>
      </c>
      <c r="F4" s="52" t="s">
        <v>296</v>
      </c>
      <c r="G4" s="52"/>
      <c r="H4" s="52" t="s">
        <v>297</v>
      </c>
      <c r="I4" s="52"/>
      <c r="J4" s="52" t="s">
        <v>69</v>
      </c>
      <c r="K4" s="52"/>
      <c r="L4" s="52" t="s">
        <v>298</v>
      </c>
      <c r="M4" s="52"/>
      <c r="N4" s="52" t="s">
        <v>70</v>
      </c>
    </row>
    <row r="5" s="51" customFormat="1" ht="15" customHeight="1" spans="1:14">
      <c r="A5" s="52"/>
      <c r="B5" s="52"/>
      <c r="C5" s="52"/>
      <c r="D5" s="52"/>
      <c r="E5" s="52"/>
      <c r="F5" s="52"/>
      <c r="G5" s="52"/>
      <c r="H5" s="52"/>
      <c r="I5" s="52"/>
      <c r="J5" s="52"/>
      <c r="K5" s="52"/>
      <c r="L5" s="52"/>
      <c r="M5" s="52"/>
      <c r="N5" s="52"/>
    </row>
    <row r="6" s="51" customFormat="1" ht="15" customHeight="1" spans="1:14">
      <c r="A6" s="52"/>
      <c r="B6" s="52"/>
      <c r="C6" s="53" t="s">
        <v>299</v>
      </c>
      <c r="D6" s="53"/>
      <c r="E6" s="52">
        <v>30</v>
      </c>
      <c r="F6" s="52">
        <v>30</v>
      </c>
      <c r="G6" s="52"/>
      <c r="H6" s="52">
        <v>11.66</v>
      </c>
      <c r="I6" s="52"/>
      <c r="J6" s="52">
        <v>10</v>
      </c>
      <c r="K6" s="52"/>
      <c r="L6" s="124">
        <v>0.38</v>
      </c>
      <c r="M6" s="52"/>
      <c r="N6" s="52">
        <v>3.8</v>
      </c>
    </row>
    <row r="7" s="51" customFormat="1" ht="15" customHeight="1" spans="1:14">
      <c r="A7" s="52"/>
      <c r="B7" s="52"/>
      <c r="C7" s="52" t="s">
        <v>300</v>
      </c>
      <c r="D7" s="52"/>
      <c r="E7" s="52">
        <v>30</v>
      </c>
      <c r="F7" s="52">
        <v>30</v>
      </c>
      <c r="G7" s="52"/>
      <c r="H7" s="52">
        <v>11.66</v>
      </c>
      <c r="I7" s="52"/>
      <c r="J7" s="52">
        <v>10</v>
      </c>
      <c r="K7" s="52"/>
      <c r="L7" s="124">
        <v>0.38</v>
      </c>
      <c r="M7" s="52"/>
      <c r="N7" s="52">
        <v>3.8</v>
      </c>
    </row>
    <row r="8" s="51" customFormat="1" ht="15" customHeight="1" spans="1:14">
      <c r="A8" s="52"/>
      <c r="B8" s="52"/>
      <c r="C8" s="52" t="s">
        <v>301</v>
      </c>
      <c r="D8" s="52"/>
      <c r="E8" s="52"/>
      <c r="F8" s="52"/>
      <c r="G8" s="52"/>
      <c r="H8" s="52"/>
      <c r="I8" s="52"/>
      <c r="J8" s="52" t="s">
        <v>303</v>
      </c>
      <c r="K8" s="52"/>
      <c r="L8" s="52"/>
      <c r="M8" s="52"/>
      <c r="N8" s="52" t="s">
        <v>303</v>
      </c>
    </row>
    <row r="9" s="51" customFormat="1" ht="15" customHeight="1" spans="1:14">
      <c r="A9" s="52"/>
      <c r="B9" s="52"/>
      <c r="C9" s="52" t="s">
        <v>302</v>
      </c>
      <c r="D9" s="52"/>
      <c r="E9" s="52"/>
      <c r="F9" s="52"/>
      <c r="G9" s="52"/>
      <c r="H9" s="52"/>
      <c r="I9" s="52"/>
      <c r="J9" s="52" t="s">
        <v>303</v>
      </c>
      <c r="K9" s="52"/>
      <c r="L9" s="52"/>
      <c r="M9" s="52"/>
      <c r="N9" s="52" t="s">
        <v>303</v>
      </c>
    </row>
    <row r="10" s="51" customFormat="1" ht="15" customHeight="1" spans="1:14">
      <c r="A10" s="52" t="s">
        <v>304</v>
      </c>
      <c r="B10" s="52" t="s">
        <v>75</v>
      </c>
      <c r="C10" s="52"/>
      <c r="D10" s="52"/>
      <c r="E10" s="52"/>
      <c r="F10" s="52"/>
      <c r="G10" s="52"/>
      <c r="H10" s="52" t="s">
        <v>305</v>
      </c>
      <c r="I10" s="52"/>
      <c r="J10" s="52"/>
      <c r="K10" s="52"/>
      <c r="L10" s="52"/>
      <c r="M10" s="52"/>
      <c r="N10" s="52"/>
    </row>
    <row r="11" s="51" customFormat="1" ht="74" customHeight="1" spans="1:14">
      <c r="A11" s="52"/>
      <c r="B11" s="22" t="s">
        <v>584</v>
      </c>
      <c r="C11" s="22"/>
      <c r="D11" s="22"/>
      <c r="E11" s="22"/>
      <c r="F11" s="22"/>
      <c r="G11" s="22"/>
      <c r="H11" s="22" t="s">
        <v>585</v>
      </c>
      <c r="I11" s="22"/>
      <c r="J11" s="22"/>
      <c r="K11" s="22"/>
      <c r="L11" s="22"/>
      <c r="M11" s="22"/>
      <c r="N11" s="22"/>
    </row>
    <row r="12" s="51" customFormat="1" ht="18.95" customHeight="1" spans="1:14">
      <c r="A12" s="55" t="s">
        <v>308</v>
      </c>
      <c r="B12" s="56" t="s">
        <v>82</v>
      </c>
      <c r="C12" s="56" t="s">
        <v>83</v>
      </c>
      <c r="D12" s="56" t="s">
        <v>84</v>
      </c>
      <c r="E12" s="56"/>
      <c r="F12" s="56"/>
      <c r="G12" s="56" t="s">
        <v>85</v>
      </c>
      <c r="H12" s="56" t="s">
        <v>86</v>
      </c>
      <c r="I12" s="56" t="s">
        <v>69</v>
      </c>
      <c r="J12" s="56"/>
      <c r="K12" s="56" t="s">
        <v>70</v>
      </c>
      <c r="L12" s="56"/>
      <c r="M12" s="56" t="s">
        <v>87</v>
      </c>
      <c r="N12" s="56"/>
    </row>
    <row r="13" s="51" customFormat="1" ht="15" customHeight="1" spans="1:14">
      <c r="A13" s="55"/>
      <c r="B13" s="56" t="s">
        <v>309</v>
      </c>
      <c r="C13" s="56" t="s">
        <v>310</v>
      </c>
      <c r="D13" s="26" t="s">
        <v>586</v>
      </c>
      <c r="E13" s="26"/>
      <c r="F13" s="26"/>
      <c r="G13" s="56" t="s">
        <v>374</v>
      </c>
      <c r="H13" s="56" t="s">
        <v>374</v>
      </c>
      <c r="I13" s="56">
        <v>5</v>
      </c>
      <c r="J13" s="56"/>
      <c r="K13" s="56">
        <v>5</v>
      </c>
      <c r="L13" s="56"/>
      <c r="M13" s="56"/>
      <c r="N13" s="56"/>
    </row>
    <row r="14" s="51" customFormat="1" ht="35" customHeight="1" spans="1:14">
      <c r="A14" s="55"/>
      <c r="B14" s="56"/>
      <c r="C14" s="56"/>
      <c r="D14" s="26" t="s">
        <v>163</v>
      </c>
      <c r="E14" s="26"/>
      <c r="F14" s="26"/>
      <c r="G14" s="57">
        <v>1</v>
      </c>
      <c r="H14" s="57">
        <v>0.38</v>
      </c>
      <c r="I14" s="56">
        <v>10</v>
      </c>
      <c r="J14" s="56"/>
      <c r="K14" s="56">
        <v>3.8</v>
      </c>
      <c r="L14" s="56"/>
      <c r="M14" s="160" t="s">
        <v>587</v>
      </c>
      <c r="N14" s="160"/>
    </row>
    <row r="15" s="51" customFormat="1" ht="15" customHeight="1" spans="1:14">
      <c r="A15" s="55"/>
      <c r="B15" s="56"/>
      <c r="C15" s="56"/>
      <c r="D15" s="26" t="s">
        <v>588</v>
      </c>
      <c r="E15" s="26"/>
      <c r="F15" s="26"/>
      <c r="G15" s="56" t="s">
        <v>589</v>
      </c>
      <c r="H15" s="56" t="s">
        <v>590</v>
      </c>
      <c r="I15" s="56">
        <v>7</v>
      </c>
      <c r="J15" s="56"/>
      <c r="K15" s="56">
        <v>7</v>
      </c>
      <c r="L15" s="56"/>
      <c r="M15" s="56"/>
      <c r="N15" s="56"/>
    </row>
    <row r="16" s="51" customFormat="1" ht="15" customHeight="1" spans="1:14">
      <c r="A16" s="55"/>
      <c r="B16" s="56"/>
      <c r="C16" s="56"/>
      <c r="D16" s="26" t="s">
        <v>591</v>
      </c>
      <c r="E16" s="26"/>
      <c r="F16" s="26"/>
      <c r="G16" s="56" t="s">
        <v>592</v>
      </c>
      <c r="H16" s="56" t="s">
        <v>592</v>
      </c>
      <c r="I16" s="56">
        <v>7</v>
      </c>
      <c r="J16" s="56"/>
      <c r="K16" s="56">
        <v>7</v>
      </c>
      <c r="L16" s="56"/>
      <c r="M16" s="56"/>
      <c r="N16" s="56"/>
    </row>
    <row r="17" s="51" customFormat="1" ht="15" customHeight="1" spans="1:14">
      <c r="A17" s="55"/>
      <c r="B17" s="56"/>
      <c r="C17" s="56"/>
      <c r="D17" s="26" t="s">
        <v>593</v>
      </c>
      <c r="E17" s="26"/>
      <c r="F17" s="26"/>
      <c r="G17" s="56" t="s">
        <v>594</v>
      </c>
      <c r="H17" s="56" t="s">
        <v>594</v>
      </c>
      <c r="I17" s="56">
        <v>5</v>
      </c>
      <c r="J17" s="56"/>
      <c r="K17" s="56">
        <v>5</v>
      </c>
      <c r="L17" s="56"/>
      <c r="M17" s="56"/>
      <c r="N17" s="56"/>
    </row>
    <row r="18" s="51" customFormat="1" ht="15" customHeight="1" spans="1:14">
      <c r="A18" s="55"/>
      <c r="B18" s="56"/>
      <c r="C18" s="56" t="s">
        <v>315</v>
      </c>
      <c r="D18" s="26" t="s">
        <v>595</v>
      </c>
      <c r="E18" s="26"/>
      <c r="F18" s="26"/>
      <c r="G18" s="57">
        <v>1</v>
      </c>
      <c r="H18" s="57">
        <v>1</v>
      </c>
      <c r="I18" s="56">
        <v>4</v>
      </c>
      <c r="J18" s="56"/>
      <c r="K18" s="56">
        <v>4</v>
      </c>
      <c r="L18" s="56"/>
      <c r="M18" s="56"/>
      <c r="N18" s="56"/>
    </row>
    <row r="19" s="51" customFormat="1" ht="27" customHeight="1" spans="1:14">
      <c r="A19" s="55"/>
      <c r="B19" s="56"/>
      <c r="C19" s="56" t="s">
        <v>317</v>
      </c>
      <c r="D19" s="26" t="s">
        <v>595</v>
      </c>
      <c r="E19" s="26"/>
      <c r="F19" s="26"/>
      <c r="G19" s="56" t="s">
        <v>596</v>
      </c>
      <c r="H19" s="56" t="s">
        <v>597</v>
      </c>
      <c r="I19" s="56">
        <v>8</v>
      </c>
      <c r="J19" s="56"/>
      <c r="K19" s="56">
        <v>8</v>
      </c>
      <c r="L19" s="56"/>
      <c r="M19" s="56"/>
      <c r="N19" s="56"/>
    </row>
    <row r="20" s="51" customFormat="1" ht="27" customHeight="1" spans="1:14">
      <c r="A20" s="55"/>
      <c r="B20" s="56"/>
      <c r="C20" s="56" t="s">
        <v>319</v>
      </c>
      <c r="D20" s="26" t="s">
        <v>598</v>
      </c>
      <c r="E20" s="26"/>
      <c r="F20" s="26"/>
      <c r="G20" s="56" t="s">
        <v>599</v>
      </c>
      <c r="H20" s="56" t="s">
        <v>599</v>
      </c>
      <c r="I20" s="56">
        <v>8</v>
      </c>
      <c r="J20" s="56"/>
      <c r="K20" s="56">
        <v>8</v>
      </c>
      <c r="L20" s="56"/>
      <c r="M20" s="56"/>
      <c r="N20" s="56"/>
    </row>
    <row r="21" s="51" customFormat="1" ht="27" customHeight="1" spans="1:14">
      <c r="A21" s="55"/>
      <c r="B21" s="56"/>
      <c r="C21" s="56"/>
      <c r="D21" s="26" t="s">
        <v>466</v>
      </c>
      <c r="E21" s="26"/>
      <c r="F21" s="26"/>
      <c r="G21" s="56" t="s">
        <v>467</v>
      </c>
      <c r="H21" s="56" t="s">
        <v>467</v>
      </c>
      <c r="I21" s="56">
        <v>6</v>
      </c>
      <c r="J21" s="56"/>
      <c r="K21" s="56">
        <v>6</v>
      </c>
      <c r="L21" s="56"/>
      <c r="M21" s="56"/>
      <c r="N21" s="56"/>
    </row>
    <row r="22" s="51" customFormat="1" ht="27" customHeight="1" spans="1:14">
      <c r="A22" s="55"/>
      <c r="B22" s="56" t="s">
        <v>321</v>
      </c>
      <c r="C22" s="56" t="s">
        <v>122</v>
      </c>
      <c r="D22" s="26" t="s">
        <v>600</v>
      </c>
      <c r="E22" s="26"/>
      <c r="F22" s="26"/>
      <c r="G22" s="56" t="s">
        <v>125</v>
      </c>
      <c r="H22" s="56" t="s">
        <v>125</v>
      </c>
      <c r="I22" s="56">
        <v>7</v>
      </c>
      <c r="J22" s="56"/>
      <c r="K22" s="56">
        <v>7</v>
      </c>
      <c r="L22" s="56"/>
      <c r="M22" s="56"/>
      <c r="N22" s="56"/>
    </row>
    <row r="23" s="51" customFormat="1" ht="27" customHeight="1" spans="1:14">
      <c r="A23" s="55"/>
      <c r="B23" s="56"/>
      <c r="C23" s="56" t="s">
        <v>124</v>
      </c>
      <c r="D23" s="26" t="s">
        <v>601</v>
      </c>
      <c r="E23" s="26"/>
      <c r="F23" s="26"/>
      <c r="G23" s="56" t="s">
        <v>125</v>
      </c>
      <c r="H23" s="56" t="s">
        <v>125</v>
      </c>
      <c r="I23" s="56">
        <v>7</v>
      </c>
      <c r="J23" s="56"/>
      <c r="K23" s="56">
        <v>7</v>
      </c>
      <c r="L23" s="56"/>
      <c r="M23" s="56"/>
      <c r="N23" s="56"/>
    </row>
    <row r="24" s="51" customFormat="1" ht="27" customHeight="1" spans="1:14">
      <c r="A24" s="55"/>
      <c r="B24" s="56"/>
      <c r="C24" s="56" t="s">
        <v>126</v>
      </c>
      <c r="D24" s="26" t="s">
        <v>602</v>
      </c>
      <c r="E24" s="26"/>
      <c r="F24" s="26"/>
      <c r="G24" s="56" t="s">
        <v>125</v>
      </c>
      <c r="H24" s="56" t="s">
        <v>125</v>
      </c>
      <c r="I24" s="56">
        <v>8</v>
      </c>
      <c r="J24" s="56"/>
      <c r="K24" s="56">
        <v>8</v>
      </c>
      <c r="L24" s="56"/>
      <c r="M24" s="56"/>
      <c r="N24" s="56"/>
    </row>
    <row r="25" s="51" customFormat="1" ht="27" customHeight="1" spans="1:14">
      <c r="A25" s="55"/>
      <c r="B25" s="56"/>
      <c r="C25" s="56" t="s">
        <v>327</v>
      </c>
      <c r="D25" s="26" t="s">
        <v>603</v>
      </c>
      <c r="E25" s="26"/>
      <c r="F25" s="26"/>
      <c r="G25" s="56" t="s">
        <v>125</v>
      </c>
      <c r="H25" s="56" t="s">
        <v>125</v>
      </c>
      <c r="I25" s="56">
        <v>8</v>
      </c>
      <c r="J25" s="56"/>
      <c r="K25" s="56">
        <v>8</v>
      </c>
      <c r="L25" s="56"/>
      <c r="M25" s="56"/>
      <c r="N25" s="56"/>
    </row>
    <row r="26" s="51" customFormat="1" ht="27" customHeight="1" spans="1:14">
      <c r="A26" s="55"/>
      <c r="B26" s="56" t="s">
        <v>332</v>
      </c>
      <c r="C26" s="56" t="s">
        <v>333</v>
      </c>
      <c r="D26" s="26" t="s">
        <v>604</v>
      </c>
      <c r="E26" s="26"/>
      <c r="F26" s="26"/>
      <c r="G26" s="56" t="s">
        <v>107</v>
      </c>
      <c r="H26" s="56" t="s">
        <v>107</v>
      </c>
      <c r="I26" s="56">
        <v>10</v>
      </c>
      <c r="J26" s="56"/>
      <c r="K26" s="56">
        <v>10</v>
      </c>
      <c r="L26" s="56"/>
      <c r="M26" s="56"/>
      <c r="N26" s="56"/>
    </row>
    <row r="27" s="51" customFormat="1" ht="15" customHeight="1" spans="1:14">
      <c r="A27" s="58" t="s">
        <v>336</v>
      </c>
      <c r="B27" s="58"/>
      <c r="C27" s="58"/>
      <c r="D27" s="58"/>
      <c r="E27" s="58"/>
      <c r="F27" s="58"/>
      <c r="G27" s="58"/>
      <c r="H27" s="58"/>
      <c r="I27" s="58">
        <f>SUM(I13:I26)</f>
        <v>100</v>
      </c>
      <c r="J27" s="58"/>
      <c r="K27" s="279">
        <f>SUM(K13:K26)</f>
        <v>93.8</v>
      </c>
      <c r="L27" s="58"/>
      <c r="M27" s="64"/>
      <c r="N27" s="64"/>
    </row>
    <row r="28" s="51" customFormat="1" spans="1:14">
      <c r="A28" s="59" t="s">
        <v>337</v>
      </c>
      <c r="B28" s="60" t="s">
        <v>338</v>
      </c>
      <c r="C28" s="61"/>
      <c r="D28" s="61"/>
      <c r="E28" s="61"/>
      <c r="F28" s="61"/>
      <c r="G28" s="61"/>
      <c r="H28" s="61"/>
      <c r="I28" s="61"/>
      <c r="J28" s="61"/>
      <c r="K28" s="61"/>
      <c r="L28" s="61"/>
      <c r="M28" s="61"/>
      <c r="N28" s="65"/>
    </row>
    <row r="29" s="51" customFormat="1" spans="1:14">
      <c r="A29" s="62" t="s">
        <v>339</v>
      </c>
      <c r="B29" s="62"/>
      <c r="C29" s="62"/>
      <c r="D29" s="62"/>
      <c r="E29" s="62"/>
      <c r="F29" s="62"/>
      <c r="G29" s="62"/>
      <c r="H29" s="62"/>
      <c r="I29" s="62"/>
      <c r="J29" s="62"/>
      <c r="K29" s="62"/>
      <c r="L29" s="62"/>
      <c r="M29" s="62"/>
      <c r="N29" s="62"/>
    </row>
    <row r="30" s="51" customFormat="1" ht="51.95" customHeight="1" spans="1:14">
      <c r="A30" s="62" t="s">
        <v>340</v>
      </c>
      <c r="B30" s="62"/>
      <c r="C30" s="62"/>
      <c r="D30" s="62"/>
      <c r="E30" s="62"/>
      <c r="F30" s="62"/>
      <c r="G30" s="62"/>
      <c r="H30" s="62"/>
      <c r="I30" s="62"/>
      <c r="J30" s="62"/>
      <c r="K30" s="62"/>
      <c r="L30" s="62"/>
      <c r="M30" s="62"/>
      <c r="N30" s="62"/>
    </row>
    <row r="31" s="51" customFormat="1" ht="41.1" customHeight="1" spans="1:14">
      <c r="A31" s="62" t="s">
        <v>341</v>
      </c>
      <c r="B31" s="62"/>
      <c r="C31" s="62"/>
      <c r="D31" s="62"/>
      <c r="E31" s="62"/>
      <c r="F31" s="62"/>
      <c r="G31" s="62"/>
      <c r="H31" s="62"/>
      <c r="I31" s="62"/>
      <c r="J31" s="62"/>
      <c r="K31" s="62"/>
      <c r="L31" s="62"/>
      <c r="M31" s="62"/>
      <c r="N31" s="62"/>
    </row>
    <row r="32" s="51" customFormat="1" ht="15.95" customHeight="1"/>
  </sheetData>
  <mergeCells count="113">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A27:H27"/>
    <mergeCell ref="I27:J27"/>
    <mergeCell ref="K27:L27"/>
    <mergeCell ref="M27:N27"/>
    <mergeCell ref="B28:N28"/>
    <mergeCell ref="A29:N29"/>
    <mergeCell ref="A30:N30"/>
    <mergeCell ref="A31:N31"/>
    <mergeCell ref="A10:A11"/>
    <mergeCell ref="A12:A26"/>
    <mergeCell ref="B13:B21"/>
    <mergeCell ref="B22:B25"/>
    <mergeCell ref="C13:C17"/>
    <mergeCell ref="C20:C21"/>
    <mergeCell ref="E4:E5"/>
    <mergeCell ref="N4:N5"/>
    <mergeCell ref="A4:B9"/>
    <mergeCell ref="C4:D5"/>
    <mergeCell ref="F4:G5"/>
    <mergeCell ref="H4:I5"/>
    <mergeCell ref="J4:K5"/>
    <mergeCell ref="L4:M5"/>
  </mergeCells>
  <pageMargins left="0.75" right="0.75" top="1" bottom="1" header="0.511805555555556" footer="0.511805555555556"/>
  <pageSetup paperSize="9" scale="77"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9"/>
  <sheetViews>
    <sheetView workbookViewId="0">
      <selection activeCell="P6" sqref="P6"/>
    </sheetView>
  </sheetViews>
  <sheetFormatPr defaultColWidth="9" defaultRowHeight="13.5"/>
  <cols>
    <col min="5" max="5" width="9.25" customWidth="1"/>
    <col min="6" max="6" width="0.875" customWidth="1"/>
    <col min="7" max="7" width="11.375" customWidth="1"/>
    <col min="8" max="8" width="9.25" customWidth="1"/>
    <col min="9" max="9" width="1.625" customWidth="1"/>
    <col min="10" max="10" width="7.5" customWidth="1"/>
    <col min="11" max="11" width="3.375" customWidth="1"/>
    <col min="12" max="13" width="4.875" customWidth="1"/>
    <col min="14" max="14" width="8.75" customWidth="1"/>
  </cols>
  <sheetData>
    <row r="1" ht="43" customHeight="1" spans="1:14">
      <c r="A1" s="262" t="s">
        <v>605</v>
      </c>
      <c r="B1" s="1"/>
      <c r="C1" s="1"/>
      <c r="D1" s="1"/>
      <c r="E1" s="1"/>
      <c r="F1" s="1"/>
      <c r="G1" s="1"/>
      <c r="H1" s="1"/>
      <c r="I1" s="1"/>
      <c r="J1" s="1"/>
      <c r="K1" s="1"/>
      <c r="L1" s="1"/>
      <c r="M1" s="1"/>
      <c r="N1" s="1"/>
    </row>
    <row r="2" ht="19.5" customHeight="1" spans="1:14">
      <c r="A2" s="2" t="s">
        <v>181</v>
      </c>
      <c r="B2" s="2"/>
      <c r="C2" s="2" t="s">
        <v>232</v>
      </c>
      <c r="D2" s="2"/>
      <c r="E2" s="2"/>
      <c r="F2" s="2"/>
      <c r="G2" s="2"/>
      <c r="H2" s="2"/>
      <c r="I2" s="2"/>
      <c r="J2" s="2"/>
      <c r="K2" s="2"/>
      <c r="L2" s="2"/>
      <c r="M2" s="2"/>
      <c r="N2" s="2"/>
    </row>
    <row r="3" ht="24" customHeight="1" spans="1:14">
      <c r="A3" s="2" t="s">
        <v>182</v>
      </c>
      <c r="B3" s="2"/>
      <c r="C3" s="2" t="s">
        <v>194</v>
      </c>
      <c r="D3" s="2"/>
      <c r="E3" s="2"/>
      <c r="F3" s="2"/>
      <c r="G3" s="2"/>
      <c r="H3" s="2" t="s">
        <v>295</v>
      </c>
      <c r="I3" s="2"/>
      <c r="J3" s="2" t="s">
        <v>63</v>
      </c>
      <c r="K3" s="2"/>
      <c r="L3" s="2"/>
      <c r="M3" s="2"/>
      <c r="N3" s="2"/>
    </row>
    <row r="4" spans="1:14">
      <c r="A4" s="2" t="s">
        <v>183</v>
      </c>
      <c r="B4" s="2"/>
      <c r="C4" s="2"/>
      <c r="D4" s="2"/>
      <c r="E4" s="2" t="s">
        <v>65</v>
      </c>
      <c r="F4" s="2" t="s">
        <v>296</v>
      </c>
      <c r="G4" s="2"/>
      <c r="H4" s="2" t="s">
        <v>297</v>
      </c>
      <c r="I4" s="2"/>
      <c r="J4" s="2" t="s">
        <v>69</v>
      </c>
      <c r="K4" s="2"/>
      <c r="L4" s="2" t="s">
        <v>298</v>
      </c>
      <c r="M4" s="2"/>
      <c r="N4" s="2" t="s">
        <v>70</v>
      </c>
    </row>
    <row r="5" spans="1:14">
      <c r="A5" s="2"/>
      <c r="B5" s="2"/>
      <c r="C5" s="2"/>
      <c r="D5" s="2"/>
      <c r="E5" s="2"/>
      <c r="F5" s="2"/>
      <c r="G5" s="2"/>
      <c r="H5" s="2"/>
      <c r="I5" s="2"/>
      <c r="J5" s="2"/>
      <c r="K5" s="2"/>
      <c r="L5" s="2"/>
      <c r="M5" s="2"/>
      <c r="N5" s="2"/>
    </row>
    <row r="6" spans="1:14">
      <c r="A6" s="2"/>
      <c r="B6" s="2"/>
      <c r="C6" s="3" t="s">
        <v>299</v>
      </c>
      <c r="D6" s="3"/>
      <c r="E6" s="2">
        <v>2</v>
      </c>
      <c r="F6" s="2">
        <v>2</v>
      </c>
      <c r="G6" s="2"/>
      <c r="H6" s="2">
        <v>2</v>
      </c>
      <c r="I6" s="2"/>
      <c r="J6" s="2">
        <v>10</v>
      </c>
      <c r="K6" s="2"/>
      <c r="L6" s="14">
        <v>1</v>
      </c>
      <c r="M6" s="2"/>
      <c r="N6" s="2">
        <v>10</v>
      </c>
    </row>
    <row r="7" spans="1:14">
      <c r="A7" s="2"/>
      <c r="B7" s="2"/>
      <c r="C7" s="2" t="s">
        <v>300</v>
      </c>
      <c r="D7" s="2"/>
      <c r="E7" s="2">
        <v>2</v>
      </c>
      <c r="F7" s="2">
        <v>2</v>
      </c>
      <c r="G7" s="2"/>
      <c r="H7" s="2">
        <v>2</v>
      </c>
      <c r="I7" s="2"/>
      <c r="J7" s="2">
        <v>10</v>
      </c>
      <c r="K7" s="2"/>
      <c r="L7" s="14">
        <v>1</v>
      </c>
      <c r="M7" s="2"/>
      <c r="N7" s="2">
        <v>10</v>
      </c>
    </row>
    <row r="8" spans="1:14">
      <c r="A8" s="2"/>
      <c r="B8" s="2"/>
      <c r="C8" s="2" t="s">
        <v>301</v>
      </c>
      <c r="D8" s="2"/>
      <c r="E8" s="2"/>
      <c r="F8" s="2"/>
      <c r="G8" s="2"/>
      <c r="H8" s="2"/>
      <c r="I8" s="2"/>
      <c r="J8" s="2" t="s">
        <v>303</v>
      </c>
      <c r="K8" s="2"/>
      <c r="L8" s="2"/>
      <c r="M8" s="2"/>
      <c r="N8" s="2" t="s">
        <v>303</v>
      </c>
    </row>
    <row r="9" spans="1:14">
      <c r="A9" s="2"/>
      <c r="B9" s="2"/>
      <c r="C9" s="2" t="s">
        <v>302</v>
      </c>
      <c r="D9" s="2"/>
      <c r="E9" s="2"/>
      <c r="F9" s="2"/>
      <c r="G9" s="2"/>
      <c r="H9" s="2"/>
      <c r="I9" s="2"/>
      <c r="J9" s="2" t="s">
        <v>303</v>
      </c>
      <c r="K9" s="2"/>
      <c r="L9" s="2"/>
      <c r="M9" s="2"/>
      <c r="N9" s="2" t="s">
        <v>303</v>
      </c>
    </row>
    <row r="10" ht="17.25" customHeight="1" spans="1:14">
      <c r="A10" s="2" t="s">
        <v>304</v>
      </c>
      <c r="B10" s="2" t="s">
        <v>75</v>
      </c>
      <c r="C10" s="2"/>
      <c r="D10" s="2"/>
      <c r="E10" s="2"/>
      <c r="F10" s="2"/>
      <c r="G10" s="2"/>
      <c r="H10" s="2" t="s">
        <v>305</v>
      </c>
      <c r="I10" s="2"/>
      <c r="J10" s="2"/>
      <c r="K10" s="2"/>
      <c r="L10" s="2"/>
      <c r="M10" s="2"/>
      <c r="N10" s="2"/>
    </row>
    <row r="11" ht="30" customHeight="1" spans="1:14">
      <c r="A11" s="2"/>
      <c r="B11" s="4" t="s">
        <v>606</v>
      </c>
      <c r="C11" s="4"/>
      <c r="D11" s="4"/>
      <c r="E11" s="4"/>
      <c r="F11" s="4"/>
      <c r="G11" s="4"/>
      <c r="H11" s="4" t="s">
        <v>607</v>
      </c>
      <c r="I11" s="4"/>
      <c r="J11" s="4"/>
      <c r="K11" s="4"/>
      <c r="L11" s="4"/>
      <c r="M11" s="4"/>
      <c r="N11" s="4"/>
    </row>
    <row r="12" ht="29.25" customHeight="1" spans="1:14">
      <c r="A12" s="5" t="s">
        <v>308</v>
      </c>
      <c r="B12" s="6" t="s">
        <v>82</v>
      </c>
      <c r="C12" s="6" t="s">
        <v>83</v>
      </c>
      <c r="D12" s="6" t="s">
        <v>84</v>
      </c>
      <c r="E12" s="6"/>
      <c r="F12" s="6"/>
      <c r="G12" s="6" t="s">
        <v>85</v>
      </c>
      <c r="H12" s="6" t="s">
        <v>86</v>
      </c>
      <c r="I12" s="6" t="s">
        <v>69</v>
      </c>
      <c r="J12" s="6"/>
      <c r="K12" s="6" t="s">
        <v>70</v>
      </c>
      <c r="L12" s="6"/>
      <c r="M12" s="6" t="s">
        <v>87</v>
      </c>
      <c r="N12" s="6"/>
    </row>
    <row r="13" ht="19.5" customHeight="1" spans="1:14">
      <c r="A13" s="5"/>
      <c r="B13" s="66" t="s">
        <v>309</v>
      </c>
      <c r="C13" s="66" t="s">
        <v>310</v>
      </c>
      <c r="D13" s="67" t="s">
        <v>608</v>
      </c>
      <c r="E13" s="68"/>
      <c r="F13" s="69"/>
      <c r="G13" s="8">
        <v>1</v>
      </c>
      <c r="H13" s="8">
        <v>1</v>
      </c>
      <c r="I13" s="74">
        <v>10</v>
      </c>
      <c r="J13" s="75"/>
      <c r="K13" s="74">
        <v>10</v>
      </c>
      <c r="L13" s="75"/>
      <c r="M13" s="167"/>
      <c r="N13" s="169"/>
    </row>
    <row r="14" ht="18.75" customHeight="1" spans="1:14">
      <c r="A14" s="5"/>
      <c r="B14" s="70"/>
      <c r="C14" s="72"/>
      <c r="D14" s="67" t="s">
        <v>609</v>
      </c>
      <c r="E14" s="68"/>
      <c r="F14" s="69"/>
      <c r="G14" s="6">
        <v>2</v>
      </c>
      <c r="H14" s="6">
        <v>2</v>
      </c>
      <c r="I14" s="74">
        <v>10</v>
      </c>
      <c r="J14" s="75"/>
      <c r="K14" s="74">
        <v>10</v>
      </c>
      <c r="L14" s="75"/>
      <c r="M14" s="167"/>
      <c r="N14" s="169"/>
    </row>
    <row r="15" ht="16.5" customHeight="1" spans="1:14">
      <c r="A15" s="5"/>
      <c r="B15" s="70"/>
      <c r="C15" s="66" t="s">
        <v>315</v>
      </c>
      <c r="D15" s="67" t="s">
        <v>610</v>
      </c>
      <c r="E15" s="68"/>
      <c r="F15" s="69"/>
      <c r="G15" s="6" t="s">
        <v>335</v>
      </c>
      <c r="H15" s="8">
        <v>0.93</v>
      </c>
      <c r="I15" s="74">
        <v>5</v>
      </c>
      <c r="J15" s="75"/>
      <c r="K15" s="74">
        <v>5</v>
      </c>
      <c r="L15" s="75"/>
      <c r="M15" s="74"/>
      <c r="N15" s="75"/>
    </row>
    <row r="16" ht="16.5" customHeight="1" spans="1:14">
      <c r="A16" s="5"/>
      <c r="B16" s="70"/>
      <c r="C16" s="70"/>
      <c r="D16" s="67" t="s">
        <v>611</v>
      </c>
      <c r="E16" s="68"/>
      <c r="F16" s="69"/>
      <c r="G16" s="8">
        <v>1</v>
      </c>
      <c r="H16" s="8">
        <v>1</v>
      </c>
      <c r="I16" s="74">
        <v>5</v>
      </c>
      <c r="J16" s="75"/>
      <c r="K16" s="74">
        <v>5</v>
      </c>
      <c r="L16" s="75"/>
      <c r="M16" s="74"/>
      <c r="N16" s="75"/>
    </row>
    <row r="17" ht="16.5" customHeight="1" spans="1:14">
      <c r="A17" s="5"/>
      <c r="B17" s="70"/>
      <c r="C17" s="72"/>
      <c r="D17" s="67" t="s">
        <v>612</v>
      </c>
      <c r="E17" s="68"/>
      <c r="F17" s="69"/>
      <c r="G17" s="8">
        <v>1</v>
      </c>
      <c r="H17" s="8">
        <v>1</v>
      </c>
      <c r="I17" s="74">
        <v>10</v>
      </c>
      <c r="J17" s="75"/>
      <c r="K17" s="74">
        <v>10</v>
      </c>
      <c r="L17" s="75"/>
      <c r="M17" s="74"/>
      <c r="N17" s="75"/>
    </row>
    <row r="18" ht="16.5" customHeight="1" spans="1:14">
      <c r="A18" s="5"/>
      <c r="B18" s="70"/>
      <c r="C18" s="66" t="s">
        <v>317</v>
      </c>
      <c r="D18" s="67" t="s">
        <v>613</v>
      </c>
      <c r="E18" s="68"/>
      <c r="F18" s="69"/>
      <c r="G18" s="8">
        <v>1</v>
      </c>
      <c r="H18" s="8">
        <v>1</v>
      </c>
      <c r="I18" s="74">
        <v>5</v>
      </c>
      <c r="J18" s="75"/>
      <c r="K18" s="74">
        <v>5</v>
      </c>
      <c r="L18" s="75"/>
      <c r="M18" s="74"/>
      <c r="N18" s="75"/>
    </row>
    <row r="19" ht="16.5" customHeight="1" spans="1:14">
      <c r="A19" s="5"/>
      <c r="B19" s="70"/>
      <c r="C19" s="72"/>
      <c r="D19" s="67" t="s">
        <v>614</v>
      </c>
      <c r="E19" s="68"/>
      <c r="F19" s="69"/>
      <c r="G19" s="8">
        <v>1</v>
      </c>
      <c r="H19" s="8">
        <v>1</v>
      </c>
      <c r="I19" s="74">
        <v>5</v>
      </c>
      <c r="J19" s="75"/>
      <c r="K19" s="74">
        <v>5</v>
      </c>
      <c r="L19" s="75"/>
      <c r="M19" s="74"/>
      <c r="N19" s="75"/>
    </row>
    <row r="20" ht="15.75" customHeight="1" spans="1:14">
      <c r="A20" s="5"/>
      <c r="B20" s="72"/>
      <c r="C20" s="66" t="s">
        <v>319</v>
      </c>
      <c r="D20" s="67" t="s">
        <v>615</v>
      </c>
      <c r="E20" s="68"/>
      <c r="F20" s="69"/>
      <c r="G20" s="8">
        <v>1</v>
      </c>
      <c r="H20" s="8">
        <v>1</v>
      </c>
      <c r="I20" s="74">
        <v>10</v>
      </c>
      <c r="J20" s="75"/>
      <c r="K20" s="74">
        <v>10</v>
      </c>
      <c r="L20" s="75"/>
      <c r="M20" s="74"/>
      <c r="N20" s="75"/>
    </row>
    <row r="21" ht="27" customHeight="1" spans="1:14">
      <c r="A21" s="5"/>
      <c r="B21" s="6" t="s">
        <v>321</v>
      </c>
      <c r="C21" s="66" t="s">
        <v>124</v>
      </c>
      <c r="D21" s="67" t="s">
        <v>616</v>
      </c>
      <c r="E21" s="68"/>
      <c r="F21" s="69"/>
      <c r="G21" s="6" t="s">
        <v>616</v>
      </c>
      <c r="H21" s="6" t="s">
        <v>616</v>
      </c>
      <c r="I21" s="74">
        <v>10</v>
      </c>
      <c r="J21" s="75"/>
      <c r="K21" s="74">
        <v>10</v>
      </c>
      <c r="L21" s="75"/>
      <c r="M21" s="74"/>
      <c r="N21" s="75"/>
    </row>
    <row r="22" ht="27" customHeight="1" spans="1:14">
      <c r="A22" s="5"/>
      <c r="B22" s="6"/>
      <c r="C22" s="66" t="s">
        <v>126</v>
      </c>
      <c r="D22" s="67" t="s">
        <v>617</v>
      </c>
      <c r="E22" s="68"/>
      <c r="F22" s="69"/>
      <c r="G22" s="6" t="s">
        <v>617</v>
      </c>
      <c r="H22" s="6" t="s">
        <v>617</v>
      </c>
      <c r="I22" s="74">
        <v>10</v>
      </c>
      <c r="J22" s="75"/>
      <c r="K22" s="74">
        <v>10</v>
      </c>
      <c r="L22" s="75"/>
      <c r="M22" s="74"/>
      <c r="N22" s="75"/>
    </row>
    <row r="23" ht="27" customHeight="1" spans="1:14">
      <c r="A23" s="5"/>
      <c r="B23" s="6"/>
      <c r="C23" s="66" t="s">
        <v>327</v>
      </c>
      <c r="D23" s="67" t="s">
        <v>618</v>
      </c>
      <c r="E23" s="68"/>
      <c r="F23" s="69"/>
      <c r="G23" s="6" t="s">
        <v>618</v>
      </c>
      <c r="H23" s="6" t="s">
        <v>618</v>
      </c>
      <c r="I23" s="74">
        <v>10</v>
      </c>
      <c r="J23" s="75"/>
      <c r="K23" s="74">
        <v>10</v>
      </c>
      <c r="L23" s="75"/>
      <c r="M23" s="74"/>
      <c r="N23" s="75"/>
    </row>
    <row r="24" ht="30.75" customHeight="1" spans="1:14">
      <c r="A24" s="5"/>
      <c r="B24" s="66" t="s">
        <v>332</v>
      </c>
      <c r="C24" s="66" t="s">
        <v>333</v>
      </c>
      <c r="D24" s="7" t="s">
        <v>619</v>
      </c>
      <c r="E24" s="7"/>
      <c r="F24" s="7"/>
      <c r="G24" s="6" t="s">
        <v>620</v>
      </c>
      <c r="H24" s="8">
        <v>0.95</v>
      </c>
      <c r="I24" s="6">
        <v>10</v>
      </c>
      <c r="J24" s="6"/>
      <c r="K24" s="6">
        <v>10</v>
      </c>
      <c r="L24" s="6"/>
      <c r="M24" s="6"/>
      <c r="N24" s="6"/>
    </row>
    <row r="25" spans="1:14">
      <c r="A25" s="9" t="s">
        <v>336</v>
      </c>
      <c r="B25" s="9"/>
      <c r="C25" s="9"/>
      <c r="D25" s="9"/>
      <c r="E25" s="9"/>
      <c r="F25" s="9"/>
      <c r="G25" s="9"/>
      <c r="H25" s="9"/>
      <c r="I25" s="9">
        <v>100</v>
      </c>
      <c r="J25" s="9"/>
      <c r="K25" s="9">
        <f>SUM(K13:K24)</f>
        <v>100</v>
      </c>
      <c r="L25" s="9"/>
      <c r="M25" s="15"/>
      <c r="N25" s="15"/>
    </row>
    <row r="26" spans="1:14">
      <c r="A26" s="10" t="s">
        <v>337</v>
      </c>
      <c r="B26" s="11" t="s">
        <v>400</v>
      </c>
      <c r="C26" s="12"/>
      <c r="D26" s="12"/>
      <c r="E26" s="12"/>
      <c r="F26" s="12"/>
      <c r="G26" s="12"/>
      <c r="H26" s="12"/>
      <c r="I26" s="12"/>
      <c r="J26" s="12"/>
      <c r="K26" s="12"/>
      <c r="L26" s="12"/>
      <c r="M26" s="12"/>
      <c r="N26" s="16"/>
    </row>
    <row r="27" ht="15" customHeight="1" spans="1:14">
      <c r="A27" s="13" t="s">
        <v>339</v>
      </c>
      <c r="B27" s="13"/>
      <c r="C27" s="13"/>
      <c r="D27" s="13"/>
      <c r="E27" s="13"/>
      <c r="F27" s="13"/>
      <c r="G27" s="13"/>
      <c r="H27" s="13"/>
      <c r="I27" s="13"/>
      <c r="J27" s="13"/>
      <c r="K27" s="13"/>
      <c r="L27" s="13"/>
      <c r="M27" s="13"/>
      <c r="N27" s="13"/>
    </row>
    <row r="28" ht="51.75" customHeight="1" spans="1:14">
      <c r="A28" s="13" t="s">
        <v>340</v>
      </c>
      <c r="B28" s="13"/>
      <c r="C28" s="13"/>
      <c r="D28" s="13"/>
      <c r="E28" s="13"/>
      <c r="F28" s="13"/>
      <c r="G28" s="13"/>
      <c r="H28" s="13"/>
      <c r="I28" s="13"/>
      <c r="J28" s="13"/>
      <c r="K28" s="13"/>
      <c r="L28" s="13"/>
      <c r="M28" s="13"/>
      <c r="N28" s="13"/>
    </row>
    <row r="29" ht="46.5" customHeight="1" spans="1:14">
      <c r="A29" s="13" t="s">
        <v>341</v>
      </c>
      <c r="B29" s="13"/>
      <c r="C29" s="13"/>
      <c r="D29" s="13"/>
      <c r="E29" s="13"/>
      <c r="F29" s="13"/>
      <c r="G29" s="13"/>
      <c r="H29" s="13"/>
      <c r="I29" s="13"/>
      <c r="J29" s="13"/>
      <c r="K29" s="13"/>
      <c r="L29" s="13"/>
      <c r="M29" s="13"/>
      <c r="N29" s="13"/>
    </row>
  </sheetData>
  <mergeCells count="106">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A25:H25"/>
    <mergeCell ref="I25:J25"/>
    <mergeCell ref="K25:L25"/>
    <mergeCell ref="M25:N25"/>
    <mergeCell ref="B26:N26"/>
    <mergeCell ref="A27:N27"/>
    <mergeCell ref="A28:N28"/>
    <mergeCell ref="A29:N29"/>
    <mergeCell ref="A10:A11"/>
    <mergeCell ref="A12:A24"/>
    <mergeCell ref="B13:B20"/>
    <mergeCell ref="B21:B23"/>
    <mergeCell ref="C13:C14"/>
    <mergeCell ref="C15:C17"/>
    <mergeCell ref="C18:C19"/>
    <mergeCell ref="E4:E5"/>
    <mergeCell ref="N4:N5"/>
    <mergeCell ref="A4:B9"/>
    <mergeCell ref="C4:D5"/>
    <mergeCell ref="F4:G5"/>
    <mergeCell ref="H4:I5"/>
    <mergeCell ref="J4:K5"/>
    <mergeCell ref="L4:M5"/>
  </mergeCells>
  <pageMargins left="0.751388888888889" right="0.751388888888889" top="1" bottom="1" header="0.511805555555556" footer="0.511805555555556"/>
  <pageSetup paperSize="9" scale="89" orientation="portrait" horizontalDpi="600"/>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3"/>
  <sheetViews>
    <sheetView topLeftCell="A10" workbookViewId="0">
      <selection activeCell="D14" sqref="D14:F14"/>
    </sheetView>
  </sheetViews>
  <sheetFormatPr defaultColWidth="9" defaultRowHeight="13.5"/>
  <cols>
    <col min="1" max="1" width="5.25" customWidth="1"/>
    <col min="3" max="3" width="8.625" customWidth="1"/>
    <col min="5" max="5" width="12.375" customWidth="1"/>
    <col min="6" max="6" width="2.375" customWidth="1"/>
    <col min="7" max="7" width="10.875" customWidth="1"/>
    <col min="8" max="8" width="10.125" customWidth="1"/>
    <col min="9" max="9" width="6.875" customWidth="1"/>
    <col min="10" max="10" width="0.875" customWidth="1"/>
    <col min="11" max="11" width="8" customWidth="1"/>
    <col min="12" max="12" width="1" customWidth="1"/>
    <col min="13" max="13" width="6.875" customWidth="1"/>
    <col min="14" max="14" width="12.875" customWidth="1"/>
  </cols>
  <sheetData>
    <row r="1" ht="42" customHeight="1" spans="1:14">
      <c r="A1" s="267" t="s">
        <v>621</v>
      </c>
      <c r="B1" s="267"/>
      <c r="C1" s="267"/>
      <c r="D1" s="267"/>
      <c r="E1" s="267"/>
      <c r="F1" s="267"/>
      <c r="G1" s="267"/>
      <c r="H1" s="267"/>
      <c r="I1" s="267"/>
      <c r="J1" s="267"/>
      <c r="K1" s="267"/>
      <c r="L1" s="267"/>
      <c r="M1" s="267"/>
      <c r="N1" s="267"/>
    </row>
    <row r="2" ht="15" customHeight="1" spans="1:14">
      <c r="A2" s="20" t="s">
        <v>181</v>
      </c>
      <c r="B2" s="20"/>
      <c r="C2" s="20" t="s">
        <v>622</v>
      </c>
      <c r="D2" s="20"/>
      <c r="E2" s="20"/>
      <c r="F2" s="20"/>
      <c r="G2" s="20"/>
      <c r="H2" s="20"/>
      <c r="I2" s="20"/>
      <c r="J2" s="20"/>
      <c r="K2" s="20"/>
      <c r="L2" s="20"/>
      <c r="M2" s="20"/>
      <c r="N2" s="20"/>
    </row>
    <row r="3" ht="15" customHeight="1" spans="1:14">
      <c r="A3" s="20" t="s">
        <v>182</v>
      </c>
      <c r="B3" s="20"/>
      <c r="C3" s="20" t="s">
        <v>194</v>
      </c>
      <c r="D3" s="20"/>
      <c r="E3" s="20"/>
      <c r="F3" s="20"/>
      <c r="G3" s="20"/>
      <c r="H3" s="20" t="s">
        <v>295</v>
      </c>
      <c r="I3" s="20"/>
      <c r="J3" s="20" t="s">
        <v>63</v>
      </c>
      <c r="K3" s="20"/>
      <c r="L3" s="20"/>
      <c r="M3" s="20"/>
      <c r="N3" s="20"/>
    </row>
    <row r="4" ht="15" customHeight="1" spans="1:14">
      <c r="A4" s="20" t="s">
        <v>183</v>
      </c>
      <c r="B4" s="20"/>
      <c r="C4" s="20"/>
      <c r="D4" s="20"/>
      <c r="E4" s="20" t="s">
        <v>65</v>
      </c>
      <c r="F4" s="20" t="s">
        <v>296</v>
      </c>
      <c r="G4" s="20"/>
      <c r="H4" s="20" t="s">
        <v>297</v>
      </c>
      <c r="I4" s="20"/>
      <c r="J4" s="20" t="s">
        <v>69</v>
      </c>
      <c r="K4" s="20"/>
      <c r="L4" s="20" t="s">
        <v>298</v>
      </c>
      <c r="M4" s="20"/>
      <c r="N4" s="20" t="s">
        <v>70</v>
      </c>
    </row>
    <row r="5" ht="15" customHeight="1" spans="1:14">
      <c r="A5" s="20"/>
      <c r="B5" s="20"/>
      <c r="C5" s="20"/>
      <c r="D5" s="20"/>
      <c r="E5" s="20"/>
      <c r="F5" s="20"/>
      <c r="G5" s="20"/>
      <c r="H5" s="20"/>
      <c r="I5" s="20"/>
      <c r="J5" s="20"/>
      <c r="K5" s="20"/>
      <c r="L5" s="20"/>
      <c r="M5" s="20"/>
      <c r="N5" s="20"/>
    </row>
    <row r="6" ht="15" customHeight="1" spans="1:14">
      <c r="A6" s="20"/>
      <c r="B6" s="20"/>
      <c r="C6" s="268" t="s">
        <v>299</v>
      </c>
      <c r="D6" s="268"/>
      <c r="E6" s="20">
        <v>13</v>
      </c>
      <c r="F6" s="20">
        <v>13</v>
      </c>
      <c r="G6" s="20"/>
      <c r="H6" s="20">
        <v>13</v>
      </c>
      <c r="I6" s="20"/>
      <c r="J6" s="20">
        <v>10</v>
      </c>
      <c r="K6" s="20"/>
      <c r="L6" s="27">
        <v>1</v>
      </c>
      <c r="M6" s="20"/>
      <c r="N6" s="20">
        <v>10</v>
      </c>
    </row>
    <row r="7" ht="15" customHeight="1" spans="1:14">
      <c r="A7" s="20"/>
      <c r="B7" s="20"/>
      <c r="C7" s="20" t="s">
        <v>300</v>
      </c>
      <c r="D7" s="20"/>
      <c r="E7" s="20">
        <v>13</v>
      </c>
      <c r="F7" s="20">
        <v>13</v>
      </c>
      <c r="G7" s="20"/>
      <c r="H7" s="20">
        <v>13</v>
      </c>
      <c r="I7" s="20"/>
      <c r="J7" s="20">
        <v>10</v>
      </c>
      <c r="K7" s="20"/>
      <c r="L7" s="27">
        <v>1</v>
      </c>
      <c r="M7" s="20"/>
      <c r="N7" s="20">
        <v>10</v>
      </c>
    </row>
    <row r="8" ht="15" customHeight="1" spans="1:14">
      <c r="A8" s="20"/>
      <c r="B8" s="20"/>
      <c r="C8" s="20" t="s">
        <v>301</v>
      </c>
      <c r="D8" s="20"/>
      <c r="E8" s="20"/>
      <c r="F8" s="20"/>
      <c r="G8" s="20"/>
      <c r="H8" s="20"/>
      <c r="I8" s="20"/>
      <c r="J8" s="20" t="s">
        <v>303</v>
      </c>
      <c r="K8" s="20"/>
      <c r="L8" s="20"/>
      <c r="M8" s="20"/>
      <c r="N8" s="20" t="s">
        <v>303</v>
      </c>
    </row>
    <row r="9" ht="15" customHeight="1" spans="1:14">
      <c r="A9" s="20"/>
      <c r="B9" s="20"/>
      <c r="C9" s="20" t="s">
        <v>302</v>
      </c>
      <c r="D9" s="20"/>
      <c r="E9" s="20"/>
      <c r="F9" s="20"/>
      <c r="G9" s="20"/>
      <c r="H9" s="20"/>
      <c r="I9" s="20"/>
      <c r="J9" s="20" t="s">
        <v>303</v>
      </c>
      <c r="K9" s="20"/>
      <c r="L9" s="20"/>
      <c r="M9" s="20"/>
      <c r="N9" s="20" t="s">
        <v>303</v>
      </c>
    </row>
    <row r="10" ht="15" customHeight="1" spans="1:14">
      <c r="A10" s="20" t="s">
        <v>304</v>
      </c>
      <c r="B10" s="20" t="s">
        <v>75</v>
      </c>
      <c r="C10" s="20"/>
      <c r="D10" s="20"/>
      <c r="E10" s="20"/>
      <c r="F10" s="20"/>
      <c r="G10" s="20"/>
      <c r="H10" s="20" t="s">
        <v>305</v>
      </c>
      <c r="I10" s="20"/>
      <c r="J10" s="20"/>
      <c r="K10" s="20"/>
      <c r="L10" s="20"/>
      <c r="M10" s="20"/>
      <c r="N10" s="20"/>
    </row>
    <row r="11" ht="42" customHeight="1" spans="1:14">
      <c r="A11" s="20"/>
      <c r="B11" s="269" t="s">
        <v>623</v>
      </c>
      <c r="C11" s="269"/>
      <c r="D11" s="269"/>
      <c r="E11" s="269"/>
      <c r="F11" s="269"/>
      <c r="G11" s="269"/>
      <c r="H11" s="20" t="s">
        <v>624</v>
      </c>
      <c r="I11" s="20"/>
      <c r="J11" s="20"/>
      <c r="K11" s="20"/>
      <c r="L11" s="20"/>
      <c r="M11" s="20"/>
      <c r="N11" s="20"/>
    </row>
    <row r="12" ht="22" customHeight="1" spans="1:14">
      <c r="A12" s="270" t="s">
        <v>308</v>
      </c>
      <c r="B12" s="271" t="s">
        <v>82</v>
      </c>
      <c r="C12" s="271" t="s">
        <v>83</v>
      </c>
      <c r="D12" s="271" t="s">
        <v>84</v>
      </c>
      <c r="E12" s="271"/>
      <c r="F12" s="271"/>
      <c r="G12" s="271" t="s">
        <v>85</v>
      </c>
      <c r="H12" s="271" t="s">
        <v>86</v>
      </c>
      <c r="I12" s="271" t="s">
        <v>69</v>
      </c>
      <c r="J12" s="271"/>
      <c r="K12" s="271" t="s">
        <v>70</v>
      </c>
      <c r="L12" s="271"/>
      <c r="M12" s="271" t="s">
        <v>87</v>
      </c>
      <c r="N12" s="271"/>
    </row>
    <row r="13" ht="26" customHeight="1" spans="1:14">
      <c r="A13" s="270"/>
      <c r="B13" s="271" t="s">
        <v>309</v>
      </c>
      <c r="C13" s="271" t="s">
        <v>310</v>
      </c>
      <c r="D13" s="272" t="s">
        <v>625</v>
      </c>
      <c r="E13" s="272"/>
      <c r="F13" s="272"/>
      <c r="G13" s="273">
        <v>1</v>
      </c>
      <c r="H13" s="273">
        <v>1</v>
      </c>
      <c r="I13" s="271">
        <v>5</v>
      </c>
      <c r="J13" s="271"/>
      <c r="K13" s="271">
        <v>5</v>
      </c>
      <c r="L13" s="271"/>
      <c r="M13" s="271"/>
      <c r="N13" s="271"/>
    </row>
    <row r="14" ht="30" customHeight="1" spans="1:14">
      <c r="A14" s="270"/>
      <c r="B14" s="271"/>
      <c r="C14" s="271"/>
      <c r="D14" s="272" t="s">
        <v>626</v>
      </c>
      <c r="E14" s="272"/>
      <c r="F14" s="272"/>
      <c r="G14" s="271" t="s">
        <v>627</v>
      </c>
      <c r="H14" s="271">
        <v>0</v>
      </c>
      <c r="I14" s="271">
        <v>10</v>
      </c>
      <c r="J14" s="271"/>
      <c r="K14" s="271">
        <v>0</v>
      </c>
      <c r="L14" s="271"/>
      <c r="M14" s="271" t="s">
        <v>628</v>
      </c>
      <c r="N14" s="271"/>
    </row>
    <row r="15" ht="30" customHeight="1" spans="1:14">
      <c r="A15" s="270"/>
      <c r="B15" s="271"/>
      <c r="C15" s="271" t="s">
        <v>315</v>
      </c>
      <c r="D15" s="272" t="s">
        <v>629</v>
      </c>
      <c r="E15" s="272"/>
      <c r="F15" s="272"/>
      <c r="G15" s="271" t="s">
        <v>630</v>
      </c>
      <c r="H15" s="271" t="s">
        <v>114</v>
      </c>
      <c r="I15" s="271">
        <v>5</v>
      </c>
      <c r="J15" s="271"/>
      <c r="K15" s="271">
        <v>5</v>
      </c>
      <c r="L15" s="271"/>
      <c r="M15" s="271"/>
      <c r="N15" s="271"/>
    </row>
    <row r="16" ht="29" customHeight="1" spans="1:14">
      <c r="A16" s="270"/>
      <c r="B16" s="271"/>
      <c r="C16" s="271"/>
      <c r="D16" s="272" t="s">
        <v>631</v>
      </c>
      <c r="E16" s="272"/>
      <c r="F16" s="272"/>
      <c r="G16" s="271" t="s">
        <v>632</v>
      </c>
      <c r="H16" s="271" t="s">
        <v>471</v>
      </c>
      <c r="I16" s="271">
        <v>5</v>
      </c>
      <c r="J16" s="271"/>
      <c r="K16" s="271">
        <v>5</v>
      </c>
      <c r="L16" s="271"/>
      <c r="M16" s="271"/>
      <c r="N16" s="271"/>
    </row>
    <row r="17" ht="31" customHeight="1" spans="1:14">
      <c r="A17" s="270"/>
      <c r="B17" s="271"/>
      <c r="C17" s="271"/>
      <c r="D17" s="272" t="s">
        <v>633</v>
      </c>
      <c r="E17" s="272"/>
      <c r="F17" s="272"/>
      <c r="G17" s="273" t="s">
        <v>374</v>
      </c>
      <c r="H17" s="273" t="s">
        <v>374</v>
      </c>
      <c r="I17" s="271">
        <v>10</v>
      </c>
      <c r="J17" s="271"/>
      <c r="K17" s="271">
        <v>10</v>
      </c>
      <c r="L17" s="271"/>
      <c r="M17" s="271"/>
      <c r="N17" s="271"/>
    </row>
    <row r="18" ht="33" customHeight="1" spans="1:14">
      <c r="A18" s="270"/>
      <c r="B18" s="271"/>
      <c r="C18" s="271" t="s">
        <v>317</v>
      </c>
      <c r="D18" s="272" t="s">
        <v>634</v>
      </c>
      <c r="E18" s="272"/>
      <c r="F18" s="272"/>
      <c r="G18" s="273" t="s">
        <v>635</v>
      </c>
      <c r="H18" s="273" t="s">
        <v>636</v>
      </c>
      <c r="I18" s="271">
        <v>5</v>
      </c>
      <c r="J18" s="271"/>
      <c r="K18" s="271">
        <v>5</v>
      </c>
      <c r="L18" s="271"/>
      <c r="M18" s="271"/>
      <c r="N18" s="271"/>
    </row>
    <row r="19" ht="27" customHeight="1" spans="1:14">
      <c r="A19" s="270"/>
      <c r="B19" s="271"/>
      <c r="C19" s="271"/>
      <c r="D19" s="272" t="s">
        <v>163</v>
      </c>
      <c r="E19" s="272"/>
      <c r="F19" s="272"/>
      <c r="G19" s="273">
        <v>1</v>
      </c>
      <c r="H19" s="273">
        <v>1</v>
      </c>
      <c r="I19" s="271">
        <v>10</v>
      </c>
      <c r="J19" s="271"/>
      <c r="K19" s="271">
        <v>10</v>
      </c>
      <c r="L19" s="271"/>
      <c r="M19" s="271"/>
      <c r="N19" s="271"/>
    </row>
    <row r="20" ht="30" customHeight="1" spans="1:14">
      <c r="A20" s="270"/>
      <c r="B20" s="271"/>
      <c r="C20" s="271"/>
      <c r="D20" s="272" t="s">
        <v>637</v>
      </c>
      <c r="E20" s="272"/>
      <c r="F20" s="272"/>
      <c r="G20" s="273" t="s">
        <v>638</v>
      </c>
      <c r="H20" s="273" t="s">
        <v>636</v>
      </c>
      <c r="I20" s="271">
        <v>5</v>
      </c>
      <c r="J20" s="271"/>
      <c r="K20" s="271">
        <v>5</v>
      </c>
      <c r="L20" s="271"/>
      <c r="M20" s="271"/>
      <c r="N20" s="271"/>
    </row>
    <row r="21" ht="28" customHeight="1" spans="1:14">
      <c r="A21" s="270"/>
      <c r="B21" s="271"/>
      <c r="C21" s="271" t="s">
        <v>319</v>
      </c>
      <c r="D21" s="272" t="s">
        <v>466</v>
      </c>
      <c r="E21" s="272"/>
      <c r="F21" s="272"/>
      <c r="G21" s="271" t="s">
        <v>467</v>
      </c>
      <c r="H21" s="271" t="s">
        <v>467</v>
      </c>
      <c r="I21" s="271">
        <v>5</v>
      </c>
      <c r="J21" s="271"/>
      <c r="K21" s="271">
        <v>5</v>
      </c>
      <c r="L21" s="271"/>
      <c r="M21" s="271"/>
      <c r="N21" s="271"/>
    </row>
    <row r="22" ht="21" customHeight="1" spans="1:14">
      <c r="A22" s="270"/>
      <c r="B22" s="271" t="s">
        <v>321</v>
      </c>
      <c r="C22" s="271" t="s">
        <v>124</v>
      </c>
      <c r="D22" s="272" t="s">
        <v>639</v>
      </c>
      <c r="E22" s="272"/>
      <c r="F22" s="272"/>
      <c r="G22" s="273">
        <v>0.9</v>
      </c>
      <c r="H22" s="273">
        <v>0.9</v>
      </c>
      <c r="I22" s="271">
        <v>5</v>
      </c>
      <c r="J22" s="271"/>
      <c r="K22" s="271">
        <v>5</v>
      </c>
      <c r="L22" s="271"/>
      <c r="M22" s="271"/>
      <c r="N22" s="271"/>
    </row>
    <row r="23" ht="21" customHeight="1" spans="1:14">
      <c r="A23" s="270"/>
      <c r="B23" s="271"/>
      <c r="C23" s="271"/>
      <c r="D23" s="272" t="s">
        <v>640</v>
      </c>
      <c r="E23" s="272"/>
      <c r="F23" s="272"/>
      <c r="G23" s="273">
        <v>0.9</v>
      </c>
      <c r="H23" s="273">
        <v>0.9</v>
      </c>
      <c r="I23" s="271">
        <v>5</v>
      </c>
      <c r="J23" s="271"/>
      <c r="K23" s="271">
        <v>5</v>
      </c>
      <c r="L23" s="271"/>
      <c r="M23" s="271"/>
      <c r="N23" s="271"/>
    </row>
    <row r="24" ht="38" customHeight="1" spans="1:14">
      <c r="A24" s="270"/>
      <c r="B24" s="271"/>
      <c r="C24" s="271" t="s">
        <v>126</v>
      </c>
      <c r="D24" s="272" t="s">
        <v>641</v>
      </c>
      <c r="E24" s="272"/>
      <c r="F24" s="272"/>
      <c r="G24" s="271" t="s">
        <v>642</v>
      </c>
      <c r="H24" s="271" t="s">
        <v>642</v>
      </c>
      <c r="I24" s="271">
        <v>10</v>
      </c>
      <c r="J24" s="271"/>
      <c r="K24" s="271">
        <v>10</v>
      </c>
      <c r="L24" s="271"/>
      <c r="M24" s="271"/>
      <c r="N24" s="271"/>
    </row>
    <row r="25" ht="26" customHeight="1" spans="1:14">
      <c r="A25" s="270"/>
      <c r="B25" s="271"/>
      <c r="C25" s="271" t="s">
        <v>327</v>
      </c>
      <c r="D25" s="272" t="s">
        <v>643</v>
      </c>
      <c r="E25" s="272"/>
      <c r="F25" s="272"/>
      <c r="G25" s="271" t="s">
        <v>644</v>
      </c>
      <c r="H25" s="271" t="s">
        <v>644</v>
      </c>
      <c r="I25" s="271">
        <v>10</v>
      </c>
      <c r="J25" s="271"/>
      <c r="K25" s="271">
        <v>10</v>
      </c>
      <c r="L25" s="271"/>
      <c r="M25" s="271"/>
      <c r="N25" s="271"/>
    </row>
    <row r="26" ht="18" customHeight="1" spans="1:14">
      <c r="A26" s="270"/>
      <c r="B26" s="271" t="s">
        <v>332</v>
      </c>
      <c r="C26" s="271" t="s">
        <v>333</v>
      </c>
      <c r="D26" s="272" t="s">
        <v>645</v>
      </c>
      <c r="E26" s="272"/>
      <c r="F26" s="272"/>
      <c r="G26" s="273">
        <v>0.9</v>
      </c>
      <c r="H26" s="273">
        <v>0.9</v>
      </c>
      <c r="I26" s="271">
        <v>5</v>
      </c>
      <c r="J26" s="271"/>
      <c r="K26" s="271">
        <v>5</v>
      </c>
      <c r="L26" s="271"/>
      <c r="M26" s="271"/>
      <c r="N26" s="271"/>
    </row>
    <row r="27" ht="18" customHeight="1" spans="1:14">
      <c r="A27" s="270"/>
      <c r="B27" s="271"/>
      <c r="C27" s="271"/>
      <c r="D27" s="272" t="s">
        <v>646</v>
      </c>
      <c r="E27" s="272"/>
      <c r="F27" s="272"/>
      <c r="G27" s="273">
        <v>0.9</v>
      </c>
      <c r="H27" s="273">
        <v>0.9</v>
      </c>
      <c r="I27" s="271">
        <v>5</v>
      </c>
      <c r="J27" s="271"/>
      <c r="K27" s="271">
        <v>5</v>
      </c>
      <c r="L27" s="271"/>
      <c r="M27" s="271"/>
      <c r="N27" s="271"/>
    </row>
    <row r="28" ht="15" customHeight="1" spans="1:14">
      <c r="A28" s="271" t="s">
        <v>336</v>
      </c>
      <c r="B28" s="271"/>
      <c r="C28" s="271"/>
      <c r="D28" s="271"/>
      <c r="E28" s="271"/>
      <c r="F28" s="271"/>
      <c r="G28" s="271"/>
      <c r="H28" s="271"/>
      <c r="I28" s="271">
        <f>SUM(I13:I27)</f>
        <v>100</v>
      </c>
      <c r="J28" s="271"/>
      <c r="K28" s="271">
        <f>SUM(K13:K27)</f>
        <v>90</v>
      </c>
      <c r="L28" s="271"/>
      <c r="M28" s="277"/>
      <c r="N28" s="277"/>
    </row>
    <row r="29" spans="1:14">
      <c r="A29" s="274" t="s">
        <v>337</v>
      </c>
      <c r="B29" s="275" t="s">
        <v>400</v>
      </c>
      <c r="C29" s="276"/>
      <c r="D29" s="276"/>
      <c r="E29" s="276"/>
      <c r="F29" s="276"/>
      <c r="G29" s="276"/>
      <c r="H29" s="276"/>
      <c r="I29" s="276"/>
      <c r="J29" s="276"/>
      <c r="K29" s="276"/>
      <c r="L29" s="276"/>
      <c r="M29" s="276"/>
      <c r="N29" s="278"/>
    </row>
    <row r="30" spans="1:14">
      <c r="A30" s="13" t="s">
        <v>339</v>
      </c>
      <c r="B30" s="13"/>
      <c r="C30" s="13"/>
      <c r="D30" s="13"/>
      <c r="E30" s="13"/>
      <c r="F30" s="13"/>
      <c r="G30" s="13"/>
      <c r="H30" s="13"/>
      <c r="I30" s="13"/>
      <c r="J30" s="13"/>
      <c r="K30" s="13"/>
      <c r="L30" s="13"/>
      <c r="M30" s="13"/>
      <c r="N30" s="13"/>
    </row>
    <row r="31" ht="51.95" customHeight="1" spans="1:14">
      <c r="A31" s="13" t="s">
        <v>340</v>
      </c>
      <c r="B31" s="13"/>
      <c r="C31" s="13"/>
      <c r="D31" s="13"/>
      <c r="E31" s="13"/>
      <c r="F31" s="13"/>
      <c r="G31" s="13"/>
      <c r="H31" s="13"/>
      <c r="I31" s="13"/>
      <c r="J31" s="13"/>
      <c r="K31" s="13"/>
      <c r="L31" s="13"/>
      <c r="M31" s="13"/>
      <c r="N31" s="13"/>
    </row>
    <row r="32" ht="41.1" customHeight="1" spans="1:14">
      <c r="A32" s="13" t="s">
        <v>341</v>
      </c>
      <c r="B32" s="13"/>
      <c r="C32" s="13"/>
      <c r="D32" s="13"/>
      <c r="E32" s="13"/>
      <c r="F32" s="13"/>
      <c r="G32" s="13"/>
      <c r="H32" s="13"/>
      <c r="I32" s="13"/>
      <c r="J32" s="13"/>
      <c r="K32" s="13"/>
      <c r="L32" s="13"/>
      <c r="M32" s="13"/>
      <c r="N32" s="13"/>
    </row>
    <row r="33" customFormat="1" ht="15.95" customHeight="1"/>
  </sheetData>
  <mergeCells count="121">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A28:H28"/>
    <mergeCell ref="I28:J28"/>
    <mergeCell ref="K28:L28"/>
    <mergeCell ref="M28:N28"/>
    <mergeCell ref="B29:N29"/>
    <mergeCell ref="A30:N30"/>
    <mergeCell ref="A31:N31"/>
    <mergeCell ref="A32:N32"/>
    <mergeCell ref="A10:A11"/>
    <mergeCell ref="A12:A27"/>
    <mergeCell ref="B13:B21"/>
    <mergeCell ref="B22:B25"/>
    <mergeCell ref="B26:B27"/>
    <mergeCell ref="C13:C14"/>
    <mergeCell ref="C15:C17"/>
    <mergeCell ref="C18:C20"/>
    <mergeCell ref="C22:C23"/>
    <mergeCell ref="C26:C27"/>
    <mergeCell ref="E4:E5"/>
    <mergeCell ref="N4:N5"/>
    <mergeCell ref="A4:B9"/>
    <mergeCell ref="C4:D5"/>
    <mergeCell ref="F4:G5"/>
    <mergeCell ref="H4:I5"/>
    <mergeCell ref="J4:K5"/>
    <mergeCell ref="L4:M5"/>
  </mergeCells>
  <pageMargins left="0.75" right="0.75" top="1" bottom="1" header="0.511805555555556" footer="0.511805555555556"/>
  <pageSetup paperSize="9" scale="84"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0"/>
  <sheetViews>
    <sheetView topLeftCell="A10" workbookViewId="0">
      <selection activeCell="M11" sqref="M11"/>
    </sheetView>
  </sheetViews>
  <sheetFormatPr defaultColWidth="9" defaultRowHeight="13.5"/>
  <cols>
    <col min="1" max="1" width="5.25" style="147" customWidth="1"/>
    <col min="2" max="2" width="9" style="147"/>
    <col min="3" max="3" width="16.375" style="147" customWidth="1"/>
    <col min="4" max="4" width="27.5" style="147" customWidth="1"/>
    <col min="5" max="5" width="10.75" style="147" customWidth="1"/>
    <col min="6" max="6" width="10.125" style="147" customWidth="1"/>
    <col min="7" max="7" width="6.875" style="147" customWidth="1"/>
    <col min="8" max="8" width="0.875" style="147" customWidth="1"/>
    <col min="9" max="9" width="8" style="147" customWidth="1"/>
    <col min="10" max="10" width="1" style="147" customWidth="1"/>
    <col min="11" max="11" width="6.875" style="147" customWidth="1"/>
    <col min="12" max="12" width="16.125" style="147" customWidth="1"/>
    <col min="13" max="16384" width="9" style="147"/>
  </cols>
  <sheetData>
    <row r="1" s="147" customFormat="1" ht="42" customHeight="1" spans="1:12">
      <c r="A1" s="148" t="s">
        <v>647</v>
      </c>
      <c r="B1" s="148"/>
      <c r="C1" s="148"/>
      <c r="D1" s="148"/>
      <c r="E1" s="148"/>
      <c r="F1" s="148"/>
      <c r="G1" s="148"/>
      <c r="H1" s="148"/>
      <c r="I1" s="148"/>
      <c r="J1" s="148"/>
      <c r="K1" s="148"/>
      <c r="L1" s="148"/>
    </row>
    <row r="2" s="147" customFormat="1" ht="24" customHeight="1" spans="1:12">
      <c r="A2" s="52" t="s">
        <v>181</v>
      </c>
      <c r="B2" s="52"/>
      <c r="C2" s="52" t="s">
        <v>648</v>
      </c>
      <c r="D2" s="52"/>
      <c r="E2" s="52"/>
      <c r="F2" s="52"/>
      <c r="G2" s="52"/>
      <c r="H2" s="52"/>
      <c r="I2" s="52"/>
      <c r="J2" s="52"/>
      <c r="K2" s="52"/>
      <c r="L2" s="52"/>
    </row>
    <row r="3" s="147" customFormat="1" ht="15" customHeight="1" spans="1:12">
      <c r="A3" s="52" t="s">
        <v>182</v>
      </c>
      <c r="B3" s="52"/>
      <c r="C3" s="52" t="s">
        <v>194</v>
      </c>
      <c r="D3" s="52"/>
      <c r="E3" s="52"/>
      <c r="F3" s="52" t="s">
        <v>295</v>
      </c>
      <c r="G3" s="52"/>
      <c r="H3" s="52" t="s">
        <v>63</v>
      </c>
      <c r="I3" s="52"/>
      <c r="J3" s="52"/>
      <c r="K3" s="52"/>
      <c r="L3" s="52"/>
    </row>
    <row r="4" s="147" customFormat="1" ht="15" customHeight="1" spans="1:12">
      <c r="A4" s="52" t="s">
        <v>183</v>
      </c>
      <c r="B4" s="52"/>
      <c r="C4" s="52"/>
      <c r="D4" s="52" t="s">
        <v>65</v>
      </c>
      <c r="E4" s="52" t="s">
        <v>296</v>
      </c>
      <c r="F4" s="52" t="s">
        <v>297</v>
      </c>
      <c r="G4" s="52"/>
      <c r="H4" s="52" t="s">
        <v>69</v>
      </c>
      <c r="I4" s="52"/>
      <c r="J4" s="52" t="s">
        <v>298</v>
      </c>
      <c r="K4" s="52"/>
      <c r="L4" s="52" t="s">
        <v>70</v>
      </c>
    </row>
    <row r="5" s="147" customFormat="1" ht="15" customHeight="1" spans="1:12">
      <c r="A5" s="52"/>
      <c r="B5" s="52"/>
      <c r="C5" s="52"/>
      <c r="D5" s="52"/>
      <c r="E5" s="52"/>
      <c r="F5" s="52"/>
      <c r="G5" s="52"/>
      <c r="H5" s="52"/>
      <c r="I5" s="52"/>
      <c r="J5" s="52"/>
      <c r="K5" s="52"/>
      <c r="L5" s="52"/>
    </row>
    <row r="6" s="147" customFormat="1" ht="15" customHeight="1" spans="1:12">
      <c r="A6" s="52"/>
      <c r="B6" s="52"/>
      <c r="C6" s="53" t="s">
        <v>299</v>
      </c>
      <c r="D6" s="52">
        <v>120</v>
      </c>
      <c r="E6" s="52">
        <v>120</v>
      </c>
      <c r="F6" s="52">
        <v>120</v>
      </c>
      <c r="G6" s="52"/>
      <c r="H6" s="52">
        <v>10</v>
      </c>
      <c r="I6" s="52"/>
      <c r="J6" s="124">
        <v>1</v>
      </c>
      <c r="K6" s="52"/>
      <c r="L6" s="52">
        <v>10</v>
      </c>
    </row>
    <row r="7" s="147" customFormat="1" ht="15" customHeight="1" spans="1:12">
      <c r="A7" s="52"/>
      <c r="B7" s="52"/>
      <c r="C7" s="52" t="s">
        <v>300</v>
      </c>
      <c r="D7" s="52">
        <v>120</v>
      </c>
      <c r="E7" s="52">
        <v>120</v>
      </c>
      <c r="F7" s="52">
        <v>120</v>
      </c>
      <c r="G7" s="52"/>
      <c r="H7" s="52">
        <v>10</v>
      </c>
      <c r="I7" s="52"/>
      <c r="J7" s="124">
        <v>1</v>
      </c>
      <c r="K7" s="52"/>
      <c r="L7" s="52">
        <v>10</v>
      </c>
    </row>
    <row r="8" s="147" customFormat="1" ht="15" customHeight="1" spans="1:12">
      <c r="A8" s="52"/>
      <c r="B8" s="52"/>
      <c r="C8" s="52" t="s">
        <v>301</v>
      </c>
      <c r="D8" s="52"/>
      <c r="E8" s="52"/>
      <c r="F8" s="52"/>
      <c r="G8" s="52"/>
      <c r="H8" s="52" t="s">
        <v>303</v>
      </c>
      <c r="I8" s="52"/>
      <c r="J8" s="52"/>
      <c r="K8" s="52"/>
      <c r="L8" s="52" t="s">
        <v>303</v>
      </c>
    </row>
    <row r="9" s="147" customFormat="1" ht="15" customHeight="1" spans="1:12">
      <c r="A9" s="52"/>
      <c r="B9" s="52"/>
      <c r="C9" s="52" t="s">
        <v>302</v>
      </c>
      <c r="D9" s="52"/>
      <c r="E9" s="52"/>
      <c r="F9" s="52"/>
      <c r="G9" s="52"/>
      <c r="H9" s="52" t="s">
        <v>303</v>
      </c>
      <c r="I9" s="52"/>
      <c r="J9" s="52"/>
      <c r="K9" s="52"/>
      <c r="L9" s="52" t="s">
        <v>303</v>
      </c>
    </row>
    <row r="10" s="147" customFormat="1" ht="15" customHeight="1" spans="1:12">
      <c r="A10" s="52" t="s">
        <v>304</v>
      </c>
      <c r="B10" s="52" t="s">
        <v>75</v>
      </c>
      <c r="C10" s="52"/>
      <c r="D10" s="52"/>
      <c r="E10" s="52"/>
      <c r="F10" s="52" t="s">
        <v>305</v>
      </c>
      <c r="G10" s="52"/>
      <c r="H10" s="52"/>
      <c r="I10" s="52"/>
      <c r="J10" s="52"/>
      <c r="K10" s="52"/>
      <c r="L10" s="52"/>
    </row>
    <row r="11" s="147" customFormat="1" ht="96" customHeight="1" spans="1:12">
      <c r="A11" s="52"/>
      <c r="B11" s="22" t="s">
        <v>649</v>
      </c>
      <c r="C11" s="22"/>
      <c r="D11" s="22"/>
      <c r="E11" s="22"/>
      <c r="F11" s="22" t="s">
        <v>650</v>
      </c>
      <c r="G11" s="22"/>
      <c r="H11" s="22"/>
      <c r="I11" s="22"/>
      <c r="J11" s="22"/>
      <c r="K11" s="22"/>
      <c r="L11" s="22"/>
    </row>
    <row r="12" s="147" customFormat="1" ht="18.95" customHeight="1" spans="1:12">
      <c r="A12" s="55" t="s">
        <v>308</v>
      </c>
      <c r="B12" s="56" t="s">
        <v>82</v>
      </c>
      <c r="C12" s="56" t="s">
        <v>83</v>
      </c>
      <c r="D12" s="56" t="s">
        <v>84</v>
      </c>
      <c r="E12" s="56" t="s">
        <v>85</v>
      </c>
      <c r="F12" s="56" t="s">
        <v>86</v>
      </c>
      <c r="G12" s="56" t="s">
        <v>69</v>
      </c>
      <c r="H12" s="56"/>
      <c r="I12" s="56" t="s">
        <v>70</v>
      </c>
      <c r="J12" s="56"/>
      <c r="K12" s="56" t="s">
        <v>87</v>
      </c>
      <c r="L12" s="56"/>
    </row>
    <row r="13" s="147" customFormat="1" ht="33" customHeight="1" spans="1:12">
      <c r="A13" s="55"/>
      <c r="B13" s="56" t="s">
        <v>309</v>
      </c>
      <c r="C13" s="56" t="s">
        <v>310</v>
      </c>
      <c r="D13" s="149" t="s">
        <v>651</v>
      </c>
      <c r="E13" s="150">
        <v>127</v>
      </c>
      <c r="F13" s="151">
        <v>127</v>
      </c>
      <c r="G13" s="56">
        <v>5</v>
      </c>
      <c r="H13" s="56"/>
      <c r="I13" s="56">
        <v>5</v>
      </c>
      <c r="J13" s="56"/>
      <c r="K13" s="56"/>
      <c r="L13" s="56"/>
    </row>
    <row r="14" s="147" customFormat="1" ht="30" customHeight="1" spans="1:12">
      <c r="A14" s="55"/>
      <c r="B14" s="56"/>
      <c r="C14" s="56"/>
      <c r="D14" s="149" t="s">
        <v>652</v>
      </c>
      <c r="E14" s="150">
        <v>25</v>
      </c>
      <c r="F14" s="56">
        <v>25</v>
      </c>
      <c r="G14" s="56">
        <v>5</v>
      </c>
      <c r="H14" s="56"/>
      <c r="I14" s="56">
        <v>5</v>
      </c>
      <c r="J14" s="56"/>
      <c r="K14" s="56"/>
      <c r="L14" s="56"/>
    </row>
    <row r="15" s="147" customFormat="1" ht="15" customHeight="1" spans="1:12">
      <c r="A15" s="55"/>
      <c r="B15" s="56"/>
      <c r="C15" s="56"/>
      <c r="D15" s="149" t="s">
        <v>653</v>
      </c>
      <c r="E15" s="150">
        <v>17</v>
      </c>
      <c r="F15" s="56">
        <v>17</v>
      </c>
      <c r="G15" s="135">
        <v>5</v>
      </c>
      <c r="H15" s="137"/>
      <c r="I15" s="135">
        <v>5</v>
      </c>
      <c r="J15" s="137"/>
      <c r="K15" s="135"/>
      <c r="L15" s="137"/>
    </row>
    <row r="16" s="147" customFormat="1" ht="15" customHeight="1" spans="1:12">
      <c r="A16" s="55"/>
      <c r="B16" s="56"/>
      <c r="C16" s="56"/>
      <c r="D16" s="149" t="s">
        <v>654</v>
      </c>
      <c r="E16" s="150" t="s">
        <v>655</v>
      </c>
      <c r="F16" s="154" t="s">
        <v>656</v>
      </c>
      <c r="G16" s="56">
        <v>5</v>
      </c>
      <c r="H16" s="56"/>
      <c r="I16" s="56">
        <v>5</v>
      </c>
      <c r="J16" s="56"/>
      <c r="K16" s="56"/>
      <c r="L16" s="56"/>
    </row>
    <row r="17" s="147" customFormat="1" ht="30" customHeight="1" spans="1:12">
      <c r="A17" s="55"/>
      <c r="B17" s="56"/>
      <c r="C17" s="56" t="s">
        <v>315</v>
      </c>
      <c r="D17" s="149" t="s">
        <v>657</v>
      </c>
      <c r="E17" s="150" t="s">
        <v>658</v>
      </c>
      <c r="F17" s="56" t="s">
        <v>658</v>
      </c>
      <c r="G17" s="56">
        <v>5</v>
      </c>
      <c r="H17" s="56"/>
      <c r="I17" s="56">
        <v>5</v>
      </c>
      <c r="J17" s="56"/>
      <c r="K17" s="56"/>
      <c r="L17" s="56"/>
    </row>
    <row r="18" s="147" customFormat="1" ht="15" customHeight="1" spans="1:12">
      <c r="A18" s="55"/>
      <c r="B18" s="56"/>
      <c r="C18" s="56"/>
      <c r="D18" s="149" t="s">
        <v>659</v>
      </c>
      <c r="E18" s="150" t="s">
        <v>380</v>
      </c>
      <c r="F18" s="57">
        <v>1</v>
      </c>
      <c r="G18" s="56">
        <v>5</v>
      </c>
      <c r="H18" s="56"/>
      <c r="I18" s="56">
        <v>5</v>
      </c>
      <c r="J18" s="56"/>
      <c r="K18" s="56"/>
      <c r="L18" s="56"/>
    </row>
    <row r="19" s="147" customFormat="1" ht="15" customHeight="1" spans="1:12">
      <c r="A19" s="55"/>
      <c r="B19" s="56"/>
      <c r="C19" s="56"/>
      <c r="D19" s="149" t="s">
        <v>660</v>
      </c>
      <c r="E19" s="150" t="s">
        <v>376</v>
      </c>
      <c r="F19" s="57">
        <v>1</v>
      </c>
      <c r="G19" s="135">
        <v>3</v>
      </c>
      <c r="H19" s="137"/>
      <c r="I19" s="135">
        <v>3</v>
      </c>
      <c r="J19" s="137"/>
      <c r="K19" s="135"/>
      <c r="L19" s="137"/>
    </row>
    <row r="20" s="147" customFormat="1" ht="39" customHeight="1" spans="1:12">
      <c r="A20" s="55"/>
      <c r="B20" s="56"/>
      <c r="C20" s="56"/>
      <c r="D20" s="149" t="s">
        <v>661</v>
      </c>
      <c r="E20" s="150" t="s">
        <v>376</v>
      </c>
      <c r="F20" s="57">
        <v>1</v>
      </c>
      <c r="G20" s="135">
        <v>3</v>
      </c>
      <c r="H20" s="137"/>
      <c r="I20" s="135">
        <v>3</v>
      </c>
      <c r="J20" s="137"/>
      <c r="K20" s="135"/>
      <c r="L20" s="137"/>
    </row>
    <row r="21" s="147" customFormat="1" ht="15" customHeight="1" spans="1:12">
      <c r="A21" s="55"/>
      <c r="B21" s="56"/>
      <c r="C21" s="56"/>
      <c r="D21" s="265" t="s">
        <v>662</v>
      </c>
      <c r="E21" s="150" t="s">
        <v>376</v>
      </c>
      <c r="F21" s="57">
        <v>1</v>
      </c>
      <c r="G21" s="56">
        <v>3</v>
      </c>
      <c r="H21" s="56"/>
      <c r="I21" s="56">
        <v>3</v>
      </c>
      <c r="J21" s="56"/>
      <c r="K21" s="56"/>
      <c r="L21" s="56"/>
    </row>
    <row r="22" s="147" customFormat="1" ht="15" customHeight="1" spans="1:12">
      <c r="A22" s="55"/>
      <c r="B22" s="56"/>
      <c r="C22" s="56" t="s">
        <v>317</v>
      </c>
      <c r="D22" s="149" t="s">
        <v>663</v>
      </c>
      <c r="E22" s="150" t="s">
        <v>664</v>
      </c>
      <c r="F22" s="57">
        <v>1</v>
      </c>
      <c r="G22" s="56">
        <v>3</v>
      </c>
      <c r="H22" s="56"/>
      <c r="I22" s="56">
        <v>3</v>
      </c>
      <c r="J22" s="56"/>
      <c r="K22" s="56"/>
      <c r="L22" s="56"/>
    </row>
    <row r="23" s="147" customFormat="1" ht="15" customHeight="1" spans="1:12">
      <c r="A23" s="55"/>
      <c r="B23" s="56"/>
      <c r="C23" s="56"/>
      <c r="D23" s="149" t="s">
        <v>163</v>
      </c>
      <c r="E23" s="152">
        <v>1</v>
      </c>
      <c r="F23" s="57">
        <v>1</v>
      </c>
      <c r="G23" s="56">
        <v>10</v>
      </c>
      <c r="H23" s="56"/>
      <c r="I23" s="56">
        <v>10</v>
      </c>
      <c r="J23" s="56"/>
      <c r="K23" s="56"/>
      <c r="L23" s="56"/>
    </row>
    <row r="24" s="147" customFormat="1" ht="15" customHeight="1" spans="1:12">
      <c r="A24" s="55"/>
      <c r="B24" s="56"/>
      <c r="C24" s="56"/>
      <c r="D24" s="149" t="s">
        <v>665</v>
      </c>
      <c r="E24" s="150" t="s">
        <v>117</v>
      </c>
      <c r="F24" s="56" t="s">
        <v>117</v>
      </c>
      <c r="G24" s="56">
        <v>3</v>
      </c>
      <c r="H24" s="56"/>
      <c r="I24" s="56">
        <v>3</v>
      </c>
      <c r="J24" s="56"/>
      <c r="K24" s="56"/>
      <c r="L24" s="56"/>
    </row>
    <row r="25" s="147" customFormat="1" ht="15" customHeight="1" spans="1:12">
      <c r="A25" s="55"/>
      <c r="B25" s="56"/>
      <c r="C25" s="92" t="s">
        <v>319</v>
      </c>
      <c r="D25" s="149" t="s">
        <v>666</v>
      </c>
      <c r="E25" s="150" t="s">
        <v>667</v>
      </c>
      <c r="F25" s="56" t="s">
        <v>667</v>
      </c>
      <c r="G25" s="135">
        <v>3</v>
      </c>
      <c r="H25" s="137"/>
      <c r="I25" s="135">
        <v>3</v>
      </c>
      <c r="J25" s="137"/>
      <c r="K25" s="135"/>
      <c r="L25" s="137"/>
    </row>
    <row r="26" s="147" customFormat="1" ht="15" customHeight="1" spans="1:12">
      <c r="A26" s="55"/>
      <c r="B26" s="56"/>
      <c r="C26" s="102"/>
      <c r="D26" s="149" t="s">
        <v>668</v>
      </c>
      <c r="E26" s="150" t="s">
        <v>667</v>
      </c>
      <c r="F26" s="154" t="s">
        <v>667</v>
      </c>
      <c r="G26" s="56">
        <v>2</v>
      </c>
      <c r="H26" s="56"/>
      <c r="I26" s="56">
        <v>2</v>
      </c>
      <c r="J26" s="56"/>
      <c r="K26" s="56"/>
      <c r="L26" s="56"/>
    </row>
    <row r="27" s="147" customFormat="1" ht="15" customHeight="1" spans="1:12">
      <c r="A27" s="55"/>
      <c r="B27" s="56" t="s">
        <v>321</v>
      </c>
      <c r="C27" s="56" t="s">
        <v>122</v>
      </c>
      <c r="D27" s="155" t="s">
        <v>669</v>
      </c>
      <c r="E27" s="266" t="s">
        <v>387</v>
      </c>
      <c r="F27" s="56" t="s">
        <v>387</v>
      </c>
      <c r="G27" s="56">
        <v>5</v>
      </c>
      <c r="H27" s="56"/>
      <c r="I27" s="56">
        <v>5</v>
      </c>
      <c r="J27" s="56"/>
      <c r="K27" s="56"/>
      <c r="L27" s="56"/>
    </row>
    <row r="28" s="147" customFormat="1" ht="27" customHeight="1" spans="1:12">
      <c r="A28" s="55"/>
      <c r="B28" s="56"/>
      <c r="C28" s="56" t="s">
        <v>124</v>
      </c>
      <c r="D28" s="149" t="s">
        <v>670</v>
      </c>
      <c r="E28" s="150" t="s">
        <v>671</v>
      </c>
      <c r="F28" s="150" t="s">
        <v>671</v>
      </c>
      <c r="G28" s="56">
        <v>5</v>
      </c>
      <c r="H28" s="56"/>
      <c r="I28" s="56">
        <v>5</v>
      </c>
      <c r="J28" s="56"/>
      <c r="K28" s="56"/>
      <c r="L28" s="56"/>
    </row>
    <row r="29" s="147" customFormat="1" ht="15" customHeight="1" spans="1:12">
      <c r="A29" s="55"/>
      <c r="B29" s="56"/>
      <c r="C29" s="56"/>
      <c r="D29" s="149" t="s">
        <v>672</v>
      </c>
      <c r="E29" s="150" t="s">
        <v>673</v>
      </c>
      <c r="F29" s="150" t="s">
        <v>673</v>
      </c>
      <c r="G29" s="56">
        <v>5</v>
      </c>
      <c r="H29" s="56"/>
      <c r="I29" s="56">
        <v>5</v>
      </c>
      <c r="J29" s="56"/>
      <c r="K29" s="56"/>
      <c r="L29" s="56"/>
    </row>
    <row r="30" s="147" customFormat="1" ht="15" customHeight="1" spans="1:12">
      <c r="A30" s="55"/>
      <c r="B30" s="56"/>
      <c r="C30" s="56" t="s">
        <v>126</v>
      </c>
      <c r="D30" s="149" t="s">
        <v>674</v>
      </c>
      <c r="E30" s="150" t="s">
        <v>471</v>
      </c>
      <c r="F30" s="150" t="s">
        <v>471</v>
      </c>
      <c r="G30" s="56">
        <v>5</v>
      </c>
      <c r="H30" s="56"/>
      <c r="I30" s="56">
        <v>5</v>
      </c>
      <c r="J30" s="56"/>
      <c r="K30" s="56"/>
      <c r="L30" s="56"/>
    </row>
    <row r="31" s="147" customFormat="1" ht="15" customHeight="1" spans="1:12">
      <c r="A31" s="55"/>
      <c r="B31" s="56"/>
      <c r="C31" s="56" t="s">
        <v>327</v>
      </c>
      <c r="D31" s="149" t="s">
        <v>675</v>
      </c>
      <c r="E31" s="150" t="s">
        <v>676</v>
      </c>
      <c r="F31" s="150" t="s">
        <v>676</v>
      </c>
      <c r="G31" s="56">
        <v>5</v>
      </c>
      <c r="H31" s="56"/>
      <c r="I31" s="56">
        <v>5</v>
      </c>
      <c r="J31" s="56"/>
      <c r="K31" s="56"/>
      <c r="L31" s="56"/>
    </row>
    <row r="32" s="147" customFormat="1" ht="15" customHeight="1" spans="1:12">
      <c r="A32" s="55"/>
      <c r="B32" s="56"/>
      <c r="C32" s="56"/>
      <c r="D32" s="149" t="s">
        <v>677</v>
      </c>
      <c r="E32" s="150" t="s">
        <v>678</v>
      </c>
      <c r="F32" s="150" t="s">
        <v>678</v>
      </c>
      <c r="G32" s="56">
        <v>5</v>
      </c>
      <c r="H32" s="56"/>
      <c r="I32" s="56">
        <v>5</v>
      </c>
      <c r="J32" s="56"/>
      <c r="K32" s="56"/>
      <c r="L32" s="56"/>
    </row>
    <row r="33" s="147" customFormat="1" ht="15" customHeight="1" spans="1:12">
      <c r="A33" s="55"/>
      <c r="B33" s="56" t="s">
        <v>332</v>
      </c>
      <c r="C33" s="56" t="s">
        <v>333</v>
      </c>
      <c r="D33" s="149" t="s">
        <v>679</v>
      </c>
      <c r="E33" s="150" t="s">
        <v>107</v>
      </c>
      <c r="F33" s="56" t="s">
        <v>107</v>
      </c>
      <c r="G33" s="56">
        <v>5</v>
      </c>
      <c r="H33" s="56"/>
      <c r="I33" s="56">
        <v>5</v>
      </c>
      <c r="J33" s="56"/>
      <c r="K33" s="56"/>
      <c r="L33" s="56"/>
    </row>
    <row r="34" s="147" customFormat="1" ht="15" customHeight="1" spans="1:12">
      <c r="A34" s="55"/>
      <c r="B34" s="56"/>
      <c r="C34" s="56"/>
      <c r="D34" s="149" t="s">
        <v>680</v>
      </c>
      <c r="E34" s="150" t="s">
        <v>153</v>
      </c>
      <c r="F34" s="56" t="s">
        <v>153</v>
      </c>
      <c r="G34" s="56">
        <v>5</v>
      </c>
      <c r="H34" s="56"/>
      <c r="I34" s="56">
        <v>5</v>
      </c>
      <c r="J34" s="56"/>
      <c r="K34" s="56"/>
      <c r="L34" s="56"/>
    </row>
    <row r="35" s="147" customFormat="1" ht="15" customHeight="1" spans="1:12">
      <c r="A35" s="58" t="s">
        <v>336</v>
      </c>
      <c r="B35" s="58"/>
      <c r="C35" s="58"/>
      <c r="D35" s="58"/>
      <c r="E35" s="58"/>
      <c r="F35" s="58"/>
      <c r="G35" s="58">
        <v>100</v>
      </c>
      <c r="H35" s="58"/>
      <c r="I35" s="58">
        <v>100</v>
      </c>
      <c r="J35" s="58"/>
      <c r="K35" s="64"/>
      <c r="L35" s="64"/>
    </row>
    <row r="36" s="147" customFormat="1" spans="1:12">
      <c r="A36" s="59" t="s">
        <v>337</v>
      </c>
      <c r="B36" s="60" t="s">
        <v>681</v>
      </c>
      <c r="C36" s="61"/>
      <c r="D36" s="61"/>
      <c r="E36" s="61"/>
      <c r="F36" s="61"/>
      <c r="G36" s="61"/>
      <c r="H36" s="61"/>
      <c r="I36" s="61"/>
      <c r="J36" s="61"/>
      <c r="K36" s="61"/>
      <c r="L36" s="65"/>
    </row>
    <row r="37" s="147" customFormat="1" spans="1:12">
      <c r="A37" s="157" t="s">
        <v>339</v>
      </c>
      <c r="B37" s="157"/>
      <c r="C37" s="157"/>
      <c r="D37" s="157"/>
      <c r="E37" s="157"/>
      <c r="F37" s="157"/>
      <c r="G37" s="157"/>
      <c r="H37" s="157"/>
      <c r="I37" s="157"/>
      <c r="J37" s="157"/>
      <c r="K37" s="157"/>
      <c r="L37" s="157"/>
    </row>
    <row r="38" s="147" customFormat="1" ht="51.95" customHeight="1" spans="1:12">
      <c r="A38" s="157" t="s">
        <v>340</v>
      </c>
      <c r="B38" s="157"/>
      <c r="C38" s="157"/>
      <c r="D38" s="157"/>
      <c r="E38" s="157"/>
      <c r="F38" s="157"/>
      <c r="G38" s="157"/>
      <c r="H38" s="157"/>
      <c r="I38" s="157"/>
      <c r="J38" s="157"/>
      <c r="K38" s="157"/>
      <c r="L38" s="157"/>
    </row>
    <row r="39" s="147" customFormat="1" ht="41.1" customHeight="1" spans="1:12">
      <c r="A39" s="157" t="s">
        <v>341</v>
      </c>
      <c r="B39" s="157"/>
      <c r="C39" s="157"/>
      <c r="D39" s="157"/>
      <c r="E39" s="157"/>
      <c r="F39" s="157"/>
      <c r="G39" s="157"/>
      <c r="H39" s="157"/>
      <c r="I39" s="157"/>
      <c r="J39" s="157"/>
      <c r="K39" s="157"/>
      <c r="L39" s="157"/>
    </row>
    <row r="40" s="147" customFormat="1" ht="15.95" customHeight="1"/>
  </sheetData>
  <mergeCells count="120">
    <mergeCell ref="A1:L1"/>
    <mergeCell ref="A2:B2"/>
    <mergeCell ref="C2:L2"/>
    <mergeCell ref="A3:B3"/>
    <mergeCell ref="C3:E3"/>
    <mergeCell ref="F3:G3"/>
    <mergeCell ref="H3:L3"/>
    <mergeCell ref="F6:G6"/>
    <mergeCell ref="H6:I6"/>
    <mergeCell ref="J6:K6"/>
    <mergeCell ref="F7:G7"/>
    <mergeCell ref="H7:I7"/>
    <mergeCell ref="J7:K7"/>
    <mergeCell ref="F8:G8"/>
    <mergeCell ref="H8:I8"/>
    <mergeCell ref="J8:K8"/>
    <mergeCell ref="F9:G9"/>
    <mergeCell ref="H9:I9"/>
    <mergeCell ref="J9:K9"/>
    <mergeCell ref="B10:E10"/>
    <mergeCell ref="F10:L10"/>
    <mergeCell ref="B11:E11"/>
    <mergeCell ref="F11:L11"/>
    <mergeCell ref="G12:H12"/>
    <mergeCell ref="I12:J12"/>
    <mergeCell ref="K12:L12"/>
    <mergeCell ref="G13:H13"/>
    <mergeCell ref="I13:J13"/>
    <mergeCell ref="K13:L13"/>
    <mergeCell ref="G14:H14"/>
    <mergeCell ref="I14:J14"/>
    <mergeCell ref="K14:L14"/>
    <mergeCell ref="G15:H15"/>
    <mergeCell ref="I15:J15"/>
    <mergeCell ref="K15:L15"/>
    <mergeCell ref="G16:H16"/>
    <mergeCell ref="I16:J16"/>
    <mergeCell ref="K16:L16"/>
    <mergeCell ref="G17:H17"/>
    <mergeCell ref="I17:J17"/>
    <mergeCell ref="K17:L17"/>
    <mergeCell ref="G18:H18"/>
    <mergeCell ref="I18:J18"/>
    <mergeCell ref="K18:L18"/>
    <mergeCell ref="G19:H19"/>
    <mergeCell ref="I19:J19"/>
    <mergeCell ref="K19:L19"/>
    <mergeCell ref="G20:H20"/>
    <mergeCell ref="I20:J20"/>
    <mergeCell ref="K20:L20"/>
    <mergeCell ref="G21:H21"/>
    <mergeCell ref="I21:J21"/>
    <mergeCell ref="K21:L21"/>
    <mergeCell ref="G22:H22"/>
    <mergeCell ref="I22:J22"/>
    <mergeCell ref="K22:L22"/>
    <mergeCell ref="G23:H23"/>
    <mergeCell ref="I23:J23"/>
    <mergeCell ref="K23:L23"/>
    <mergeCell ref="G24:H24"/>
    <mergeCell ref="I24:J24"/>
    <mergeCell ref="K24:L24"/>
    <mergeCell ref="G25:H25"/>
    <mergeCell ref="I25:J25"/>
    <mergeCell ref="K25:L25"/>
    <mergeCell ref="G26:H26"/>
    <mergeCell ref="I26:J26"/>
    <mergeCell ref="K26:L26"/>
    <mergeCell ref="G27:H27"/>
    <mergeCell ref="I27:J27"/>
    <mergeCell ref="K27:L27"/>
    <mergeCell ref="G28:H28"/>
    <mergeCell ref="I28:J28"/>
    <mergeCell ref="K28:L28"/>
    <mergeCell ref="G29:H29"/>
    <mergeCell ref="I29:J29"/>
    <mergeCell ref="K29:L29"/>
    <mergeCell ref="G30:H30"/>
    <mergeCell ref="I30:J30"/>
    <mergeCell ref="K30:L30"/>
    <mergeCell ref="G31:H31"/>
    <mergeCell ref="I31:J31"/>
    <mergeCell ref="K31:L31"/>
    <mergeCell ref="G32:H32"/>
    <mergeCell ref="I32:J32"/>
    <mergeCell ref="K32:L32"/>
    <mergeCell ref="G33:H33"/>
    <mergeCell ref="I33:J33"/>
    <mergeCell ref="K33:L33"/>
    <mergeCell ref="G34:H34"/>
    <mergeCell ref="I34:J34"/>
    <mergeCell ref="K34:L34"/>
    <mergeCell ref="A35:F35"/>
    <mergeCell ref="G35:H35"/>
    <mergeCell ref="I35:J35"/>
    <mergeCell ref="K35:L35"/>
    <mergeCell ref="B36:L36"/>
    <mergeCell ref="A37:L37"/>
    <mergeCell ref="A38:L38"/>
    <mergeCell ref="A39:L39"/>
    <mergeCell ref="A10:A11"/>
    <mergeCell ref="A12:A34"/>
    <mergeCell ref="B13:B26"/>
    <mergeCell ref="B27:B32"/>
    <mergeCell ref="B33:B34"/>
    <mergeCell ref="C4:C5"/>
    <mergeCell ref="C13:C16"/>
    <mergeCell ref="C17:C21"/>
    <mergeCell ref="C22:C24"/>
    <mergeCell ref="C25:C26"/>
    <mergeCell ref="C28:C29"/>
    <mergeCell ref="C31:C32"/>
    <mergeCell ref="C33:C34"/>
    <mergeCell ref="D4:D5"/>
    <mergeCell ref="E4:E5"/>
    <mergeCell ref="L4:L5"/>
    <mergeCell ref="A4:B9"/>
    <mergeCell ref="F4:G5"/>
    <mergeCell ref="H4:I5"/>
    <mergeCell ref="J4:K5"/>
  </mergeCells>
  <pageMargins left="0.75" right="0.75" top="1" bottom="1" header="0.511805555555556" footer="0.511805555555556"/>
  <pageSetup paperSize="9" scale="74"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44"/>
  <sheetViews>
    <sheetView workbookViewId="0">
      <selection activeCell="H12" sqref="H12"/>
    </sheetView>
  </sheetViews>
  <sheetFormatPr defaultColWidth="9" defaultRowHeight="13.5"/>
  <cols>
    <col min="1" max="1" width="5.25833333333333" style="51" customWidth="1"/>
    <col min="2" max="2" width="9" style="51"/>
    <col min="3" max="3" width="11.875" style="51" customWidth="1"/>
    <col min="4" max="4" width="12.2583333333333" style="51" customWidth="1"/>
    <col min="5" max="5" width="12.375" style="51" customWidth="1"/>
    <col min="6" max="6" width="2.375" style="51" customWidth="1"/>
    <col min="7" max="7" width="10.875" style="51" customWidth="1"/>
    <col min="8" max="8" width="10.125" style="51" customWidth="1"/>
    <col min="9" max="9" width="6.875" style="51" customWidth="1"/>
    <col min="10" max="10" width="0.875" style="51" customWidth="1"/>
    <col min="11" max="11" width="8" style="51" customWidth="1"/>
    <col min="12" max="12" width="1" style="51" customWidth="1"/>
    <col min="13" max="13" width="6.875" style="51" customWidth="1"/>
    <col min="14" max="14" width="15.8916666666667" style="51" customWidth="1"/>
  </cols>
  <sheetData>
    <row r="1" ht="55" customHeight="1" spans="1:14">
      <c r="A1" s="262" t="s">
        <v>682</v>
      </c>
      <c r="B1" s="1"/>
      <c r="C1" s="1"/>
      <c r="D1" s="1"/>
      <c r="E1" s="1"/>
      <c r="F1" s="1"/>
      <c r="G1" s="1"/>
      <c r="H1" s="1"/>
      <c r="I1" s="1"/>
      <c r="J1" s="1"/>
      <c r="K1" s="1"/>
      <c r="L1" s="1"/>
      <c r="M1" s="1"/>
      <c r="N1" s="1"/>
    </row>
    <row r="2" ht="15" customHeight="1" spans="1:14">
      <c r="A2" s="52" t="s">
        <v>181</v>
      </c>
      <c r="B2" s="52"/>
      <c r="C2" s="52" t="s">
        <v>683</v>
      </c>
      <c r="D2" s="52"/>
      <c r="E2" s="52"/>
      <c r="F2" s="52"/>
      <c r="G2" s="52"/>
      <c r="H2" s="52"/>
      <c r="I2" s="52"/>
      <c r="J2" s="52"/>
      <c r="K2" s="52"/>
      <c r="L2" s="52"/>
      <c r="M2" s="52"/>
      <c r="N2" s="52"/>
    </row>
    <row r="3" ht="15" customHeight="1" spans="1:14">
      <c r="A3" s="52" t="s">
        <v>182</v>
      </c>
      <c r="B3" s="52"/>
      <c r="C3" s="52" t="s">
        <v>194</v>
      </c>
      <c r="D3" s="52"/>
      <c r="E3" s="52"/>
      <c r="F3" s="52"/>
      <c r="G3" s="52"/>
      <c r="H3" s="52" t="s">
        <v>295</v>
      </c>
      <c r="I3" s="52"/>
      <c r="J3" s="52" t="s">
        <v>684</v>
      </c>
      <c r="K3" s="52"/>
      <c r="L3" s="52"/>
      <c r="M3" s="52"/>
      <c r="N3" s="52"/>
    </row>
    <row r="4" ht="15" customHeight="1" spans="1:14">
      <c r="A4" s="52" t="s">
        <v>183</v>
      </c>
      <c r="B4" s="52"/>
      <c r="C4" s="52"/>
      <c r="D4" s="52"/>
      <c r="E4" s="52" t="s">
        <v>65</v>
      </c>
      <c r="F4" s="52" t="s">
        <v>296</v>
      </c>
      <c r="G4" s="52"/>
      <c r="H4" s="52" t="s">
        <v>297</v>
      </c>
      <c r="I4" s="52"/>
      <c r="J4" s="52" t="s">
        <v>69</v>
      </c>
      <c r="K4" s="52"/>
      <c r="L4" s="52" t="s">
        <v>298</v>
      </c>
      <c r="M4" s="52"/>
      <c r="N4" s="52" t="s">
        <v>70</v>
      </c>
    </row>
    <row r="5" ht="15" customHeight="1" spans="1:14">
      <c r="A5" s="52"/>
      <c r="B5" s="52"/>
      <c r="C5" s="52"/>
      <c r="D5" s="52"/>
      <c r="E5" s="52"/>
      <c r="F5" s="52"/>
      <c r="G5" s="52"/>
      <c r="H5" s="52"/>
      <c r="I5" s="52"/>
      <c r="J5" s="52"/>
      <c r="K5" s="52"/>
      <c r="L5" s="52"/>
      <c r="M5" s="52"/>
      <c r="N5" s="52"/>
    </row>
    <row r="6" ht="15" customHeight="1" spans="1:14">
      <c r="A6" s="52"/>
      <c r="B6" s="52"/>
      <c r="C6" s="53" t="s">
        <v>299</v>
      </c>
      <c r="D6" s="53"/>
      <c r="E6" s="52">
        <f>E7+E8</f>
        <v>450</v>
      </c>
      <c r="F6" s="263">
        <f>F7+F8</f>
        <v>450</v>
      </c>
      <c r="G6" s="264"/>
      <c r="H6" s="263">
        <f>H7+H8</f>
        <v>450</v>
      </c>
      <c r="I6" s="264"/>
      <c r="J6" s="52">
        <v>10</v>
      </c>
      <c r="K6" s="52"/>
      <c r="L6" s="63">
        <f>H6/F6</f>
        <v>1</v>
      </c>
      <c r="M6" s="63"/>
      <c r="N6" s="52">
        <v>10</v>
      </c>
    </row>
    <row r="7" ht="15" customHeight="1" spans="1:14">
      <c r="A7" s="52"/>
      <c r="B7" s="52"/>
      <c r="C7" s="52" t="s">
        <v>300</v>
      </c>
      <c r="D7" s="52"/>
      <c r="E7" s="52">
        <v>260</v>
      </c>
      <c r="F7" s="52">
        <v>260</v>
      </c>
      <c r="G7" s="52"/>
      <c r="H7" s="52">
        <v>260</v>
      </c>
      <c r="I7" s="52"/>
      <c r="J7" s="52">
        <v>10</v>
      </c>
      <c r="K7" s="52"/>
      <c r="L7" s="63">
        <f>H7/F7</f>
        <v>1</v>
      </c>
      <c r="M7" s="63"/>
      <c r="N7" s="52">
        <v>10</v>
      </c>
    </row>
    <row r="8" ht="15" customHeight="1" spans="1:14">
      <c r="A8" s="52"/>
      <c r="B8" s="52"/>
      <c r="C8" s="52" t="s">
        <v>301</v>
      </c>
      <c r="D8" s="52"/>
      <c r="E8" s="52">
        <v>190</v>
      </c>
      <c r="F8" s="52">
        <v>190</v>
      </c>
      <c r="G8" s="52"/>
      <c r="H8" s="52">
        <v>190</v>
      </c>
      <c r="I8" s="52"/>
      <c r="J8" s="52">
        <v>10</v>
      </c>
      <c r="K8" s="52"/>
      <c r="L8" s="63">
        <v>1</v>
      </c>
      <c r="M8" s="63"/>
      <c r="N8" s="52">
        <v>10</v>
      </c>
    </row>
    <row r="9" ht="15" customHeight="1" spans="1:14">
      <c r="A9" s="52"/>
      <c r="B9" s="52"/>
      <c r="C9" s="52" t="s">
        <v>302</v>
      </c>
      <c r="D9" s="52"/>
      <c r="E9" s="52"/>
      <c r="F9" s="52"/>
      <c r="G9" s="52"/>
      <c r="H9" s="52"/>
      <c r="I9" s="52"/>
      <c r="J9" s="52" t="s">
        <v>303</v>
      </c>
      <c r="K9" s="52"/>
      <c r="L9" s="63"/>
      <c r="M9" s="63"/>
      <c r="N9" s="52" t="s">
        <v>303</v>
      </c>
    </row>
    <row r="10" ht="15" customHeight="1" spans="1:14">
      <c r="A10" s="52" t="s">
        <v>304</v>
      </c>
      <c r="B10" s="52" t="s">
        <v>75</v>
      </c>
      <c r="C10" s="52"/>
      <c r="D10" s="52"/>
      <c r="E10" s="52"/>
      <c r="F10" s="52"/>
      <c r="G10" s="52"/>
      <c r="H10" s="52" t="s">
        <v>305</v>
      </c>
      <c r="I10" s="52"/>
      <c r="J10" s="52"/>
      <c r="K10" s="52"/>
      <c r="L10" s="52"/>
      <c r="M10" s="52"/>
      <c r="N10" s="52"/>
    </row>
    <row r="11" ht="74" customHeight="1" spans="1:14">
      <c r="A11" s="52"/>
      <c r="B11" s="22" t="s">
        <v>685</v>
      </c>
      <c r="C11" s="22"/>
      <c r="D11" s="22"/>
      <c r="E11" s="22"/>
      <c r="F11" s="22"/>
      <c r="G11" s="22"/>
      <c r="H11" s="52" t="s">
        <v>686</v>
      </c>
      <c r="I11" s="52"/>
      <c r="J11" s="52"/>
      <c r="K11" s="52"/>
      <c r="L11" s="52"/>
      <c r="M11" s="52"/>
      <c r="N11" s="52"/>
    </row>
    <row r="12" ht="18.95" customHeight="1" spans="1:14">
      <c r="A12" s="55" t="s">
        <v>308</v>
      </c>
      <c r="B12" s="56" t="s">
        <v>82</v>
      </c>
      <c r="C12" s="56" t="s">
        <v>83</v>
      </c>
      <c r="D12" s="56" t="s">
        <v>84</v>
      </c>
      <c r="E12" s="56"/>
      <c r="F12" s="56"/>
      <c r="G12" s="56" t="s">
        <v>85</v>
      </c>
      <c r="H12" s="56" t="s">
        <v>86</v>
      </c>
      <c r="I12" s="56" t="s">
        <v>69</v>
      </c>
      <c r="J12" s="56"/>
      <c r="K12" s="56" t="s">
        <v>70</v>
      </c>
      <c r="L12" s="56"/>
      <c r="M12" s="56" t="s">
        <v>87</v>
      </c>
      <c r="N12" s="56"/>
    </row>
    <row r="13" ht="18.95" customHeight="1" spans="1:14">
      <c r="A13" s="55"/>
      <c r="B13" s="92" t="s">
        <v>309</v>
      </c>
      <c r="C13" s="92" t="s">
        <v>310</v>
      </c>
      <c r="D13" s="26" t="s">
        <v>687</v>
      </c>
      <c r="E13" s="26"/>
      <c r="F13" s="26"/>
      <c r="G13" s="190" t="s">
        <v>688</v>
      </c>
      <c r="H13" s="57" t="s">
        <v>688</v>
      </c>
      <c r="I13" s="56">
        <v>10</v>
      </c>
      <c r="J13" s="56"/>
      <c r="K13" s="56">
        <v>10</v>
      </c>
      <c r="L13" s="56"/>
      <c r="M13" s="56"/>
      <c r="N13" s="56"/>
    </row>
    <row r="14" ht="18.95" customHeight="1" spans="1:14">
      <c r="A14" s="55"/>
      <c r="B14" s="97"/>
      <c r="C14" s="97"/>
      <c r="D14" s="26" t="s">
        <v>163</v>
      </c>
      <c r="E14" s="26"/>
      <c r="F14" s="26"/>
      <c r="G14" s="241">
        <v>1</v>
      </c>
      <c r="H14" s="57">
        <v>1</v>
      </c>
      <c r="I14" s="56">
        <v>10</v>
      </c>
      <c r="J14" s="56"/>
      <c r="K14" s="56">
        <v>10</v>
      </c>
      <c r="L14" s="56"/>
      <c r="M14" s="56"/>
      <c r="N14" s="56"/>
    </row>
    <row r="15" ht="24" customHeight="1" spans="1:14">
      <c r="A15" s="55"/>
      <c r="B15" s="97"/>
      <c r="C15" s="102"/>
      <c r="D15" s="26" t="s">
        <v>689</v>
      </c>
      <c r="E15" s="26"/>
      <c r="F15" s="26"/>
      <c r="G15" s="241">
        <v>1</v>
      </c>
      <c r="H15" s="57">
        <v>1</v>
      </c>
      <c r="I15" s="56">
        <v>10</v>
      </c>
      <c r="J15" s="56"/>
      <c r="K15" s="56">
        <v>10</v>
      </c>
      <c r="L15" s="56"/>
      <c r="M15" s="56"/>
      <c r="N15" s="56"/>
    </row>
    <row r="16" ht="15" customHeight="1" spans="1:14">
      <c r="A16" s="55"/>
      <c r="B16" s="97"/>
      <c r="C16" s="56" t="s">
        <v>315</v>
      </c>
      <c r="D16" s="26" t="s">
        <v>690</v>
      </c>
      <c r="E16" s="26"/>
      <c r="F16" s="26"/>
      <c r="G16" s="241">
        <v>1</v>
      </c>
      <c r="H16" s="57">
        <v>1</v>
      </c>
      <c r="I16" s="56">
        <v>10</v>
      </c>
      <c r="J16" s="56"/>
      <c r="K16" s="56">
        <v>10</v>
      </c>
      <c r="L16" s="56"/>
      <c r="M16" s="56"/>
      <c r="N16" s="56"/>
    </row>
    <row r="17" ht="15" customHeight="1" spans="1:14">
      <c r="A17" s="55"/>
      <c r="B17" s="97"/>
      <c r="C17" s="92" t="s">
        <v>317</v>
      </c>
      <c r="D17" s="26" t="s">
        <v>691</v>
      </c>
      <c r="E17" s="26"/>
      <c r="F17" s="26"/>
      <c r="G17" s="56" t="s">
        <v>117</v>
      </c>
      <c r="H17" s="57">
        <v>1</v>
      </c>
      <c r="I17" s="56">
        <v>10</v>
      </c>
      <c r="J17" s="56"/>
      <c r="K17" s="56">
        <v>10</v>
      </c>
      <c r="L17" s="56"/>
      <c r="M17" s="56"/>
      <c r="N17" s="56"/>
    </row>
    <row r="18" ht="14" customHeight="1" spans="1:14">
      <c r="A18" s="55"/>
      <c r="B18" s="102"/>
      <c r="C18" s="56" t="s">
        <v>319</v>
      </c>
      <c r="D18" s="26" t="s">
        <v>466</v>
      </c>
      <c r="E18" s="26"/>
      <c r="F18" s="26"/>
      <c r="G18" s="190" t="s">
        <v>692</v>
      </c>
      <c r="H18" s="57">
        <v>1</v>
      </c>
      <c r="I18" s="56">
        <v>10</v>
      </c>
      <c r="J18" s="56"/>
      <c r="K18" s="56">
        <v>10</v>
      </c>
      <c r="L18" s="56"/>
      <c r="M18" s="56"/>
      <c r="N18" s="56"/>
    </row>
    <row r="19" ht="15" customHeight="1" spans="1:14">
      <c r="A19" s="55"/>
      <c r="B19" s="92" t="s">
        <v>321</v>
      </c>
      <c r="C19" s="92" t="s">
        <v>122</v>
      </c>
      <c r="D19" s="26" t="s">
        <v>693</v>
      </c>
      <c r="E19" s="26"/>
      <c r="F19" s="26"/>
      <c r="G19" s="190" t="s">
        <v>694</v>
      </c>
      <c r="H19" s="57">
        <v>1</v>
      </c>
      <c r="I19" s="56">
        <v>5</v>
      </c>
      <c r="J19" s="56"/>
      <c r="K19" s="56">
        <v>5</v>
      </c>
      <c r="L19" s="56"/>
      <c r="M19" s="56"/>
      <c r="N19" s="56"/>
    </row>
    <row r="20" ht="15" customHeight="1" spans="1:14">
      <c r="A20" s="55"/>
      <c r="B20" s="97"/>
      <c r="C20" s="92" t="s">
        <v>124</v>
      </c>
      <c r="D20" s="26" t="s">
        <v>695</v>
      </c>
      <c r="E20" s="26"/>
      <c r="F20" s="26"/>
      <c r="G20" s="190" t="s">
        <v>696</v>
      </c>
      <c r="H20" s="190" t="s">
        <v>377</v>
      </c>
      <c r="I20" s="56">
        <v>5</v>
      </c>
      <c r="J20" s="56"/>
      <c r="K20" s="56">
        <v>5</v>
      </c>
      <c r="L20" s="56"/>
      <c r="M20" s="56"/>
      <c r="N20" s="56"/>
    </row>
    <row r="21" ht="15" customHeight="1" spans="1:14">
      <c r="A21" s="55"/>
      <c r="B21" s="97"/>
      <c r="C21" s="92" t="s">
        <v>126</v>
      </c>
      <c r="D21" s="26" t="s">
        <v>697</v>
      </c>
      <c r="E21" s="26"/>
      <c r="F21" s="26"/>
      <c r="G21" s="56" t="s">
        <v>125</v>
      </c>
      <c r="H21" s="190" t="s">
        <v>377</v>
      </c>
      <c r="I21" s="56">
        <v>5</v>
      </c>
      <c r="J21" s="56"/>
      <c r="K21" s="56">
        <v>5</v>
      </c>
      <c r="L21" s="56"/>
      <c r="M21" s="56"/>
      <c r="N21" s="56"/>
    </row>
    <row r="22" ht="15" customHeight="1" spans="1:14">
      <c r="A22" s="55"/>
      <c r="B22" s="97"/>
      <c r="C22" s="102"/>
      <c r="D22" s="26" t="s">
        <v>698</v>
      </c>
      <c r="E22" s="26"/>
      <c r="F22" s="26"/>
      <c r="G22" s="56" t="s">
        <v>335</v>
      </c>
      <c r="H22" s="57">
        <v>0.9</v>
      </c>
      <c r="I22" s="56">
        <v>5</v>
      </c>
      <c r="J22" s="56"/>
      <c r="K22" s="56">
        <v>5</v>
      </c>
      <c r="L22" s="56"/>
      <c r="M22" s="56"/>
      <c r="N22" s="56"/>
    </row>
    <row r="23" ht="18" customHeight="1" spans="1:14">
      <c r="A23" s="55"/>
      <c r="B23" s="97"/>
      <c r="C23" s="92" t="s">
        <v>327</v>
      </c>
      <c r="D23" s="26" t="s">
        <v>699</v>
      </c>
      <c r="E23" s="26"/>
      <c r="F23" s="26"/>
      <c r="G23" s="190" t="s">
        <v>329</v>
      </c>
      <c r="H23" s="190" t="s">
        <v>377</v>
      </c>
      <c r="I23" s="56">
        <v>5</v>
      </c>
      <c r="J23" s="56"/>
      <c r="K23" s="56">
        <v>5</v>
      </c>
      <c r="L23" s="56"/>
      <c r="M23" s="56"/>
      <c r="N23" s="56"/>
    </row>
    <row r="24" ht="18" customHeight="1" spans="1:14">
      <c r="A24" s="55"/>
      <c r="B24" s="102"/>
      <c r="C24" s="102"/>
      <c r="D24" s="26" t="s">
        <v>700</v>
      </c>
      <c r="E24" s="26"/>
      <c r="F24" s="26"/>
      <c r="G24" s="190" t="s">
        <v>329</v>
      </c>
      <c r="H24" s="190" t="s">
        <v>377</v>
      </c>
      <c r="I24" s="56">
        <v>5</v>
      </c>
      <c r="J24" s="56"/>
      <c r="K24" s="56">
        <v>5</v>
      </c>
      <c r="L24" s="56"/>
      <c r="M24" s="56"/>
      <c r="N24" s="56"/>
    </row>
    <row r="25" ht="32" customHeight="1" spans="1:14">
      <c r="A25" s="55"/>
      <c r="B25" s="56" t="s">
        <v>332</v>
      </c>
      <c r="C25" s="56" t="s">
        <v>333</v>
      </c>
      <c r="D25" s="26" t="s">
        <v>701</v>
      </c>
      <c r="E25" s="26"/>
      <c r="F25" s="26"/>
      <c r="G25" s="56" t="s">
        <v>335</v>
      </c>
      <c r="H25" s="57">
        <v>0.9</v>
      </c>
      <c r="I25" s="56">
        <v>10</v>
      </c>
      <c r="J25" s="56"/>
      <c r="K25" s="56">
        <v>10</v>
      </c>
      <c r="L25" s="56"/>
      <c r="M25" s="56"/>
      <c r="N25" s="56"/>
    </row>
    <row r="26" ht="21" customHeight="1" spans="1:14">
      <c r="A26" s="58" t="s">
        <v>336</v>
      </c>
      <c r="B26" s="58"/>
      <c r="C26" s="58"/>
      <c r="D26" s="58"/>
      <c r="E26" s="58"/>
      <c r="F26" s="58"/>
      <c r="G26" s="58"/>
      <c r="H26" s="58"/>
      <c r="I26" s="58">
        <f>SUM(I13:I25)</f>
        <v>100</v>
      </c>
      <c r="J26" s="58"/>
      <c r="K26" s="58">
        <f>SUM(K13:K25)</f>
        <v>100</v>
      </c>
      <c r="L26" s="58"/>
      <c r="M26" s="64"/>
      <c r="N26" s="64"/>
    </row>
    <row r="27" ht="15" customHeight="1" spans="1:14">
      <c r="A27" s="59" t="s">
        <v>337</v>
      </c>
      <c r="B27" s="60" t="s">
        <v>338</v>
      </c>
      <c r="C27" s="61"/>
      <c r="D27" s="61"/>
      <c r="E27" s="61"/>
      <c r="F27" s="61"/>
      <c r="G27" s="61"/>
      <c r="H27" s="61"/>
      <c r="I27" s="61"/>
      <c r="J27" s="61"/>
      <c r="K27" s="61"/>
      <c r="L27" s="61"/>
      <c r="M27" s="61"/>
      <c r="N27" s="65"/>
    </row>
    <row r="28" ht="21" customHeight="1" spans="1:14">
      <c r="A28" s="62" t="s">
        <v>339</v>
      </c>
      <c r="B28" s="62"/>
      <c r="C28" s="62"/>
      <c r="D28" s="62"/>
      <c r="E28" s="62"/>
      <c r="F28" s="62"/>
      <c r="G28" s="62"/>
      <c r="H28" s="62"/>
      <c r="I28" s="62"/>
      <c r="J28" s="62"/>
      <c r="K28" s="62"/>
      <c r="L28" s="62"/>
      <c r="M28" s="62"/>
      <c r="N28" s="62"/>
    </row>
    <row r="29" ht="48" customHeight="1" spans="1:14">
      <c r="A29" s="62" t="s">
        <v>340</v>
      </c>
      <c r="B29" s="62"/>
      <c r="C29" s="62"/>
      <c r="D29" s="62"/>
      <c r="E29" s="62"/>
      <c r="F29" s="62"/>
      <c r="G29" s="62"/>
      <c r="H29" s="62"/>
      <c r="I29" s="62"/>
      <c r="J29" s="62"/>
      <c r="K29" s="62"/>
      <c r="L29" s="62"/>
      <c r="M29" s="62"/>
      <c r="N29" s="62"/>
    </row>
    <row r="30" ht="51" customHeight="1" spans="1:14">
      <c r="A30" s="62" t="s">
        <v>341</v>
      </c>
      <c r="B30" s="62"/>
      <c r="C30" s="62"/>
      <c r="D30" s="62"/>
      <c r="E30" s="62"/>
      <c r="F30" s="62"/>
      <c r="G30" s="62"/>
      <c r="H30" s="62"/>
      <c r="I30" s="62"/>
      <c r="J30" s="62"/>
      <c r="K30" s="62"/>
      <c r="L30" s="62"/>
      <c r="M30" s="62"/>
      <c r="N30" s="62"/>
    </row>
    <row r="31" ht="21" customHeight="1"/>
    <row r="32" ht="15" customHeight="1"/>
    <row r="33" ht="15" customHeight="1"/>
    <row r="34" ht="15" customHeight="1"/>
    <row r="35" ht="15" customHeight="1"/>
    <row r="36" ht="15" customHeight="1"/>
    <row r="37" ht="15" customHeight="1"/>
    <row r="38" ht="15" customHeight="1"/>
    <row r="39" ht="15" customHeight="1"/>
    <row r="42" ht="51.95" customHeight="1"/>
    <row r="43" ht="41.1" customHeight="1"/>
    <row r="44" ht="15.95" customHeight="1"/>
  </sheetData>
  <mergeCells count="110">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A26:H26"/>
    <mergeCell ref="I26:J26"/>
    <mergeCell ref="K26:L26"/>
    <mergeCell ref="M26:N26"/>
    <mergeCell ref="B27:N27"/>
    <mergeCell ref="A28:N28"/>
    <mergeCell ref="A29:N29"/>
    <mergeCell ref="A30:N30"/>
    <mergeCell ref="A10:A11"/>
    <mergeCell ref="A12:A25"/>
    <mergeCell ref="B13:B18"/>
    <mergeCell ref="B19:B24"/>
    <mergeCell ref="C13:C15"/>
    <mergeCell ref="C21:C22"/>
    <mergeCell ref="C23:C24"/>
    <mergeCell ref="E4:E5"/>
    <mergeCell ref="N4:N5"/>
    <mergeCell ref="A4:B9"/>
    <mergeCell ref="C4:D5"/>
    <mergeCell ref="F4:G5"/>
    <mergeCell ref="H4:I5"/>
    <mergeCell ref="J4:K5"/>
    <mergeCell ref="L4:M5"/>
  </mergeCells>
  <pageMargins left="0.75" right="0.75" top="1" bottom="1" header="0.511805555555556" footer="0.511805555555556"/>
  <pageSetup paperSize="9" scale="77"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3"/>
  <sheetViews>
    <sheetView topLeftCell="A7" workbookViewId="0">
      <selection activeCell="F11" sqref="F11:I11"/>
    </sheetView>
  </sheetViews>
  <sheetFormatPr defaultColWidth="9" defaultRowHeight="13.5"/>
  <cols>
    <col min="1" max="1" width="13.375" customWidth="1"/>
    <col min="2" max="2" width="7.375" customWidth="1"/>
    <col min="3" max="3" width="11" customWidth="1"/>
    <col min="4" max="4" width="16.75" customWidth="1"/>
    <col min="5" max="6" width="11.75" customWidth="1"/>
    <col min="7" max="8" width="6.5" customWidth="1"/>
    <col min="9" max="9" width="22.625" customWidth="1"/>
  </cols>
  <sheetData>
    <row r="1" s="220" customFormat="1" ht="39" customHeight="1" spans="1:9">
      <c r="A1" s="222" t="s">
        <v>702</v>
      </c>
      <c r="B1" s="222"/>
      <c r="C1" s="222"/>
      <c r="D1" s="222"/>
      <c r="E1" s="222"/>
      <c r="F1" s="222"/>
      <c r="G1" s="222"/>
      <c r="H1" s="222"/>
      <c r="I1" s="222"/>
    </row>
    <row r="2" s="221" customFormat="1" ht="19.15" customHeight="1" spans="1:9">
      <c r="A2" s="223" t="s">
        <v>703</v>
      </c>
      <c r="B2" s="224" t="s">
        <v>237</v>
      </c>
      <c r="C2" s="225"/>
      <c r="D2" s="225"/>
      <c r="E2" s="225"/>
      <c r="F2" s="225"/>
      <c r="G2" s="225"/>
      <c r="H2" s="225"/>
      <c r="I2" s="226"/>
    </row>
    <row r="3" ht="21" customHeight="1" spans="1:9">
      <c r="A3" s="223" t="s">
        <v>704</v>
      </c>
      <c r="B3" s="224" t="s">
        <v>194</v>
      </c>
      <c r="C3" s="225"/>
      <c r="D3" s="226"/>
      <c r="E3" s="223" t="s">
        <v>705</v>
      </c>
      <c r="F3" s="179" t="s">
        <v>63</v>
      </c>
      <c r="G3" s="179"/>
      <c r="H3" s="179"/>
      <c r="I3" s="179"/>
    </row>
    <row r="4" ht="21" customHeight="1" spans="1:9">
      <c r="A4" s="183" t="s">
        <v>183</v>
      </c>
      <c r="B4" s="184"/>
      <c r="C4" s="184"/>
      <c r="D4" s="184"/>
      <c r="E4" s="184"/>
      <c r="F4" s="184"/>
      <c r="G4" s="184"/>
      <c r="H4" s="184"/>
      <c r="I4" s="185"/>
    </row>
    <row r="5" ht="21" customHeight="1" spans="1:9">
      <c r="A5" s="224"/>
      <c r="B5" s="225"/>
      <c r="C5" s="179" t="s">
        <v>65</v>
      </c>
      <c r="D5" s="179" t="s">
        <v>296</v>
      </c>
      <c r="E5" s="179" t="s">
        <v>297</v>
      </c>
      <c r="F5" s="179" t="s">
        <v>69</v>
      </c>
      <c r="G5" s="179" t="s">
        <v>706</v>
      </c>
      <c r="H5" s="179"/>
      <c r="I5" s="179" t="s">
        <v>70</v>
      </c>
    </row>
    <row r="6" ht="21" customHeight="1" spans="1:9">
      <c r="A6" s="224" t="s">
        <v>299</v>
      </c>
      <c r="B6" s="226"/>
      <c r="C6" s="179">
        <f>C7+C8</f>
        <v>435</v>
      </c>
      <c r="D6" s="179">
        <f>D7+D8</f>
        <v>435</v>
      </c>
      <c r="E6" s="179">
        <f>E7+E8</f>
        <v>115</v>
      </c>
      <c r="F6" s="179">
        <v>10</v>
      </c>
      <c r="G6" s="227">
        <f>E6/D6</f>
        <v>0.264367816091954</v>
      </c>
      <c r="H6" s="227"/>
      <c r="I6" s="257">
        <f>G6*F6</f>
        <v>2.64367816091954</v>
      </c>
    </row>
    <row r="7" ht="21" customHeight="1" spans="1:9">
      <c r="A7" s="224" t="s">
        <v>707</v>
      </c>
      <c r="B7" s="226"/>
      <c r="C7" s="179">
        <v>320</v>
      </c>
      <c r="D7" s="179">
        <v>320</v>
      </c>
      <c r="E7" s="179" t="s">
        <v>394</v>
      </c>
      <c r="F7" s="179">
        <v>10</v>
      </c>
      <c r="G7" s="227">
        <f>E7/D7</f>
        <v>0</v>
      </c>
      <c r="H7" s="227"/>
      <c r="I7" s="179" t="s">
        <v>708</v>
      </c>
    </row>
    <row r="8" ht="21" customHeight="1" spans="1:9">
      <c r="A8" s="224" t="s">
        <v>191</v>
      </c>
      <c r="B8" s="226"/>
      <c r="C8" s="179">
        <v>115</v>
      </c>
      <c r="D8" s="179">
        <v>115</v>
      </c>
      <c r="E8" s="179">
        <v>115</v>
      </c>
      <c r="F8" s="179">
        <v>10</v>
      </c>
      <c r="G8" s="227">
        <f>E8/D8</f>
        <v>1</v>
      </c>
      <c r="H8" s="227"/>
      <c r="I8" s="179">
        <v>10</v>
      </c>
    </row>
    <row r="9" ht="1.9" hidden="1" customHeight="1" spans="1:10">
      <c r="A9" s="224"/>
      <c r="B9" s="225"/>
      <c r="C9" s="228"/>
      <c r="D9" s="228"/>
      <c r="E9" s="228"/>
      <c r="F9" s="228"/>
      <c r="G9" s="225"/>
      <c r="H9" s="225"/>
      <c r="I9" s="228"/>
      <c r="J9" s="258"/>
    </row>
    <row r="10" ht="24" customHeight="1" spans="1:9">
      <c r="A10" s="229" t="s">
        <v>304</v>
      </c>
      <c r="B10" s="230" t="s">
        <v>75</v>
      </c>
      <c r="C10" s="231"/>
      <c r="D10" s="231"/>
      <c r="E10" s="232"/>
      <c r="F10" s="233" t="s">
        <v>305</v>
      </c>
      <c r="G10" s="233"/>
      <c r="H10" s="233"/>
      <c r="I10" s="233"/>
    </row>
    <row r="11" ht="75" customHeight="1" spans="1:9">
      <c r="A11" s="234"/>
      <c r="B11" s="235" t="s">
        <v>709</v>
      </c>
      <c r="C11" s="236"/>
      <c r="D11" s="236"/>
      <c r="E11" s="237"/>
      <c r="F11" s="238" t="s">
        <v>710</v>
      </c>
      <c r="G11" s="238"/>
      <c r="H11" s="238"/>
      <c r="I11" s="238"/>
    </row>
    <row r="12" ht="24" customHeight="1" spans="1:9">
      <c r="A12" s="239" t="s">
        <v>82</v>
      </c>
      <c r="B12" s="239" t="s">
        <v>83</v>
      </c>
      <c r="C12" s="239"/>
      <c r="D12" s="239" t="s">
        <v>84</v>
      </c>
      <c r="E12" s="239" t="s">
        <v>85</v>
      </c>
      <c r="F12" s="239" t="s">
        <v>86</v>
      </c>
      <c r="G12" s="239" t="s">
        <v>69</v>
      </c>
      <c r="H12" s="239" t="s">
        <v>70</v>
      </c>
      <c r="I12" s="239" t="s">
        <v>87</v>
      </c>
    </row>
    <row r="13" ht="27" customHeight="1" spans="1:9">
      <c r="A13" s="190" t="s">
        <v>309</v>
      </c>
      <c r="B13" s="190" t="s">
        <v>310</v>
      </c>
      <c r="C13" s="190"/>
      <c r="D13" s="240" t="s">
        <v>163</v>
      </c>
      <c r="E13" s="241">
        <v>1</v>
      </c>
      <c r="F13" s="241">
        <v>0.2644</v>
      </c>
      <c r="G13" s="190">
        <v>10</v>
      </c>
      <c r="H13" s="190">
        <v>2.6</v>
      </c>
      <c r="I13" s="259" t="s">
        <v>710</v>
      </c>
    </row>
    <row r="14" ht="27" customHeight="1" spans="1:9">
      <c r="A14" s="190"/>
      <c r="B14" s="190"/>
      <c r="C14" s="190"/>
      <c r="D14" s="242" t="s">
        <v>407</v>
      </c>
      <c r="E14" s="241">
        <v>1</v>
      </c>
      <c r="F14" s="241">
        <v>1</v>
      </c>
      <c r="G14" s="190">
        <v>5</v>
      </c>
      <c r="H14" s="190">
        <v>5</v>
      </c>
      <c r="I14" s="260"/>
    </row>
    <row r="15" ht="27" customHeight="1" spans="1:9">
      <c r="A15" s="190"/>
      <c r="B15" s="190" t="s">
        <v>315</v>
      </c>
      <c r="C15" s="190"/>
      <c r="D15" s="242" t="s">
        <v>711</v>
      </c>
      <c r="E15" s="241">
        <v>1</v>
      </c>
      <c r="F15" s="190" t="s">
        <v>712</v>
      </c>
      <c r="G15" s="190">
        <v>10</v>
      </c>
      <c r="H15" s="190" t="s">
        <v>394</v>
      </c>
      <c r="I15" s="260"/>
    </row>
    <row r="16" ht="27" customHeight="1" spans="1:9">
      <c r="A16" s="190"/>
      <c r="B16" s="190" t="s">
        <v>317</v>
      </c>
      <c r="C16" s="190"/>
      <c r="D16" s="242" t="s">
        <v>713</v>
      </c>
      <c r="E16" s="190" t="s">
        <v>117</v>
      </c>
      <c r="F16" s="241">
        <v>0.2</v>
      </c>
      <c r="G16" s="190">
        <v>15</v>
      </c>
      <c r="H16" s="190">
        <v>3</v>
      </c>
      <c r="I16" s="260"/>
    </row>
    <row r="17" ht="27" customHeight="1" spans="1:9">
      <c r="A17" s="190"/>
      <c r="B17" s="243" t="s">
        <v>319</v>
      </c>
      <c r="C17" s="244"/>
      <c r="D17" s="242" t="s">
        <v>385</v>
      </c>
      <c r="E17" s="241">
        <v>1</v>
      </c>
      <c r="F17" s="241">
        <v>1</v>
      </c>
      <c r="G17" s="190">
        <v>10</v>
      </c>
      <c r="H17" s="190">
        <v>10</v>
      </c>
      <c r="I17" s="260"/>
    </row>
    <row r="18" ht="27" customHeight="1" spans="1:9">
      <c r="A18" s="190"/>
      <c r="B18" s="245"/>
      <c r="C18" s="246"/>
      <c r="D18" s="242" t="s">
        <v>714</v>
      </c>
      <c r="E18" s="190" t="s">
        <v>715</v>
      </c>
      <c r="F18" s="190" t="s">
        <v>377</v>
      </c>
      <c r="G18" s="190">
        <v>10</v>
      </c>
      <c r="H18" s="190">
        <v>10</v>
      </c>
      <c r="I18" s="260"/>
    </row>
    <row r="19" ht="27" customHeight="1" spans="1:9">
      <c r="A19" s="81" t="s">
        <v>321</v>
      </c>
      <c r="B19" s="243" t="s">
        <v>122</v>
      </c>
      <c r="C19" s="244"/>
      <c r="D19" s="242" t="s">
        <v>716</v>
      </c>
      <c r="E19" s="190" t="s">
        <v>389</v>
      </c>
      <c r="F19" s="190" t="s">
        <v>389</v>
      </c>
      <c r="G19" s="190">
        <v>5</v>
      </c>
      <c r="H19" s="190">
        <v>5</v>
      </c>
      <c r="I19" s="260"/>
    </row>
    <row r="20" ht="27" customHeight="1" spans="1:9">
      <c r="A20" s="247"/>
      <c r="B20" s="245"/>
      <c r="C20" s="246"/>
      <c r="D20" s="242" t="s">
        <v>717</v>
      </c>
      <c r="E20" s="190" t="s">
        <v>389</v>
      </c>
      <c r="F20" s="190" t="s">
        <v>389</v>
      </c>
      <c r="G20" s="190">
        <v>5</v>
      </c>
      <c r="H20" s="190">
        <v>5</v>
      </c>
      <c r="I20" s="260"/>
    </row>
    <row r="21" ht="27" customHeight="1" spans="1:9">
      <c r="A21" s="247"/>
      <c r="B21" s="190" t="s">
        <v>124</v>
      </c>
      <c r="C21" s="190"/>
      <c r="D21" s="242" t="s">
        <v>718</v>
      </c>
      <c r="E21" s="190" t="s">
        <v>719</v>
      </c>
      <c r="F21" s="190" t="s">
        <v>377</v>
      </c>
      <c r="G21" s="190">
        <v>2.5</v>
      </c>
      <c r="H21" s="190">
        <v>2.5</v>
      </c>
      <c r="I21" s="260"/>
    </row>
    <row r="22" ht="27" customHeight="1" spans="1:9">
      <c r="A22" s="247"/>
      <c r="B22" s="190"/>
      <c r="C22" s="190"/>
      <c r="D22" s="242" t="s">
        <v>393</v>
      </c>
      <c r="E22" s="190" t="s">
        <v>720</v>
      </c>
      <c r="F22" s="190" t="s">
        <v>394</v>
      </c>
      <c r="G22" s="190">
        <v>2.5</v>
      </c>
      <c r="H22" s="190">
        <v>2.5</v>
      </c>
      <c r="I22" s="260"/>
    </row>
    <row r="23" ht="27" customHeight="1" spans="1:9">
      <c r="A23" s="247"/>
      <c r="B23" s="190" t="s">
        <v>126</v>
      </c>
      <c r="C23" s="190"/>
      <c r="D23" s="242" t="s">
        <v>721</v>
      </c>
      <c r="E23" s="190" t="s">
        <v>389</v>
      </c>
      <c r="F23" s="190" t="s">
        <v>377</v>
      </c>
      <c r="G23" s="190">
        <v>5</v>
      </c>
      <c r="H23" s="190">
        <v>5</v>
      </c>
      <c r="I23" s="260"/>
    </row>
    <row r="24" ht="27" customHeight="1" spans="1:9">
      <c r="A24" s="247"/>
      <c r="B24" s="243" t="s">
        <v>327</v>
      </c>
      <c r="C24" s="244"/>
      <c r="D24" s="242" t="s">
        <v>722</v>
      </c>
      <c r="E24" s="190" t="s">
        <v>389</v>
      </c>
      <c r="F24" s="190" t="s">
        <v>377</v>
      </c>
      <c r="G24" s="190">
        <v>5</v>
      </c>
      <c r="H24" s="190">
        <v>5</v>
      </c>
      <c r="I24" s="260"/>
    </row>
    <row r="25" ht="27" customHeight="1" spans="1:9">
      <c r="A25" s="248"/>
      <c r="B25" s="245"/>
      <c r="C25" s="246"/>
      <c r="D25" s="242" t="s">
        <v>723</v>
      </c>
      <c r="E25" s="190" t="s">
        <v>387</v>
      </c>
      <c r="F25" s="190" t="s">
        <v>387</v>
      </c>
      <c r="G25" s="190">
        <v>5</v>
      </c>
      <c r="H25" s="190">
        <v>5</v>
      </c>
      <c r="I25" s="260"/>
    </row>
    <row r="26" ht="27" customHeight="1" spans="1:9">
      <c r="A26" s="190" t="s">
        <v>332</v>
      </c>
      <c r="B26" s="190" t="s">
        <v>332</v>
      </c>
      <c r="C26" s="190"/>
      <c r="D26" s="242" t="s">
        <v>724</v>
      </c>
      <c r="E26" s="190" t="s">
        <v>380</v>
      </c>
      <c r="F26" s="190" t="s">
        <v>725</v>
      </c>
      <c r="G26" s="190">
        <v>10</v>
      </c>
      <c r="H26" s="190">
        <v>10</v>
      </c>
      <c r="I26" s="261"/>
    </row>
    <row r="27" ht="12" hidden="1" customHeight="1" spans="1:9">
      <c r="A27" s="249"/>
      <c r="B27" s="249"/>
      <c r="C27" s="249"/>
      <c r="D27" s="250"/>
      <c r="E27" s="249"/>
      <c r="F27" s="249"/>
      <c r="G27" s="249"/>
      <c r="H27" s="249"/>
      <c r="I27" s="250"/>
    </row>
    <row r="28" ht="17.45" customHeight="1" spans="1:9">
      <c r="A28" s="251" t="s">
        <v>336</v>
      </c>
      <c r="B28" s="251"/>
      <c r="C28" s="251"/>
      <c r="D28" s="251"/>
      <c r="E28" s="251"/>
      <c r="F28" s="251"/>
      <c r="G28" s="252">
        <f>SUM(G13:G27)</f>
        <v>100</v>
      </c>
      <c r="H28" s="252">
        <f>SUM(H13:H27)</f>
        <v>70.6</v>
      </c>
      <c r="I28" s="242"/>
    </row>
    <row r="29" ht="17.45" hidden="1" customHeight="1" spans="1:9">
      <c r="A29" s="251"/>
      <c r="B29" s="251"/>
      <c r="C29" s="251"/>
      <c r="D29" s="251"/>
      <c r="E29" s="251"/>
      <c r="F29" s="251"/>
      <c r="G29" s="253"/>
      <c r="H29" s="254"/>
      <c r="I29" s="9"/>
    </row>
    <row r="30" spans="1:9">
      <c r="A30" s="255" t="s">
        <v>337</v>
      </c>
      <c r="B30" s="256" t="s">
        <v>400</v>
      </c>
      <c r="C30" s="256"/>
      <c r="D30" s="256"/>
      <c r="E30" s="256"/>
      <c r="F30" s="256"/>
      <c r="G30" s="256"/>
      <c r="H30" s="256"/>
      <c r="I30" s="256"/>
    </row>
    <row r="31" spans="1:9">
      <c r="A31" s="13" t="s">
        <v>339</v>
      </c>
      <c r="B31" s="13"/>
      <c r="C31" s="13"/>
      <c r="D31" s="13"/>
      <c r="E31" s="13"/>
      <c r="F31" s="13"/>
      <c r="G31" s="13"/>
      <c r="H31" s="13"/>
      <c r="I31" s="13"/>
    </row>
    <row r="32" ht="48.6" customHeight="1" spans="1:9">
      <c r="A32" s="13" t="s">
        <v>340</v>
      </c>
      <c r="B32" s="13"/>
      <c r="C32" s="13"/>
      <c r="D32" s="13"/>
      <c r="E32" s="13"/>
      <c r="F32" s="13"/>
      <c r="G32" s="13"/>
      <c r="H32" s="13"/>
      <c r="I32" s="13"/>
    </row>
    <row r="33" ht="42.6" customHeight="1" spans="1:9">
      <c r="A33" s="13" t="s">
        <v>341</v>
      </c>
      <c r="B33" s="13"/>
      <c r="C33" s="13"/>
      <c r="D33" s="13"/>
      <c r="E33" s="13"/>
      <c r="F33" s="13"/>
      <c r="G33" s="13"/>
      <c r="H33" s="13"/>
      <c r="I33" s="13"/>
    </row>
  </sheetData>
  <mergeCells count="38">
    <mergeCell ref="A1:I1"/>
    <mergeCell ref="B2:I2"/>
    <mergeCell ref="B3:D3"/>
    <mergeCell ref="F3:I3"/>
    <mergeCell ref="A4:I4"/>
    <mergeCell ref="A5:B5"/>
    <mergeCell ref="G5:H5"/>
    <mergeCell ref="A6:B6"/>
    <mergeCell ref="G6:H6"/>
    <mergeCell ref="A7:B7"/>
    <mergeCell ref="G7:H7"/>
    <mergeCell ref="A8:B8"/>
    <mergeCell ref="G8:H8"/>
    <mergeCell ref="A9:B9"/>
    <mergeCell ref="G9:H9"/>
    <mergeCell ref="B10:E10"/>
    <mergeCell ref="F10:I10"/>
    <mergeCell ref="B11:E11"/>
    <mergeCell ref="F11:I11"/>
    <mergeCell ref="B12:C12"/>
    <mergeCell ref="B15:C15"/>
    <mergeCell ref="B16:C16"/>
    <mergeCell ref="B23:C23"/>
    <mergeCell ref="B26:C26"/>
    <mergeCell ref="A28:F28"/>
    <mergeCell ref="B30:I30"/>
    <mergeCell ref="A31:I31"/>
    <mergeCell ref="A32:I32"/>
    <mergeCell ref="A33:I33"/>
    <mergeCell ref="A10:A11"/>
    <mergeCell ref="A13:A18"/>
    <mergeCell ref="A19:A25"/>
    <mergeCell ref="I13:I26"/>
    <mergeCell ref="B13:C14"/>
    <mergeCell ref="B21:C22"/>
    <mergeCell ref="B19:C20"/>
    <mergeCell ref="B24:C25"/>
    <mergeCell ref="B17:C18"/>
  </mergeCells>
  <pageMargins left="0.751388888888889" right="0.751388888888889" top="1" bottom="1" header="0.511805555555556" footer="0.511805555555556"/>
  <pageSetup paperSize="9" scale="81" orientation="portrait" horizontalDpi="600"/>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43"/>
  <sheetViews>
    <sheetView workbookViewId="0">
      <selection activeCell="R13" sqref="R13"/>
    </sheetView>
  </sheetViews>
  <sheetFormatPr defaultColWidth="9" defaultRowHeight="13.5"/>
  <cols>
    <col min="1" max="1" width="6" customWidth="1"/>
    <col min="2" max="2" width="10.25" customWidth="1"/>
    <col min="4" max="4" width="7" customWidth="1"/>
    <col min="6" max="6" width="3.25" customWidth="1"/>
    <col min="8" max="8" width="8.625" customWidth="1"/>
    <col min="9" max="9" width="3.625" customWidth="1"/>
    <col min="10" max="10" width="4.125" customWidth="1"/>
    <col min="11" max="11" width="5.5" customWidth="1"/>
    <col min="12" max="12" width="3" customWidth="1"/>
    <col min="13" max="13" width="6.25" customWidth="1"/>
    <col min="14" max="14" width="13.75" customWidth="1"/>
  </cols>
  <sheetData>
    <row r="1" ht="34.5" customHeight="1" spans="1:14">
      <c r="A1" s="1" t="s">
        <v>726</v>
      </c>
      <c r="B1" s="1"/>
      <c r="C1" s="1"/>
      <c r="D1" s="1"/>
      <c r="E1" s="1"/>
      <c r="F1" s="1"/>
      <c r="G1" s="1"/>
      <c r="H1" s="1"/>
      <c r="I1" s="1"/>
      <c r="J1" s="1"/>
      <c r="K1" s="1"/>
      <c r="L1" s="1"/>
      <c r="M1" s="1"/>
      <c r="N1" s="1"/>
    </row>
    <row r="2" ht="18.75" customHeight="1" spans="1:14">
      <c r="A2" s="2" t="s">
        <v>181</v>
      </c>
      <c r="B2" s="2"/>
      <c r="C2" s="2" t="s">
        <v>727</v>
      </c>
      <c r="D2" s="2"/>
      <c r="E2" s="2"/>
      <c r="F2" s="2"/>
      <c r="G2" s="2"/>
      <c r="H2" s="2"/>
      <c r="I2" s="2"/>
      <c r="J2" s="2"/>
      <c r="K2" s="2"/>
      <c r="L2" s="2"/>
      <c r="M2" s="2"/>
      <c r="N2" s="2"/>
    </row>
    <row r="3" ht="18.75" customHeight="1" spans="1:14">
      <c r="A3" s="2" t="s">
        <v>182</v>
      </c>
      <c r="B3" s="2"/>
      <c r="C3" s="2" t="s">
        <v>194</v>
      </c>
      <c r="D3" s="2"/>
      <c r="E3" s="2"/>
      <c r="F3" s="2"/>
      <c r="G3" s="2"/>
      <c r="H3" s="2" t="s">
        <v>295</v>
      </c>
      <c r="I3" s="2"/>
      <c r="J3" s="2" t="s">
        <v>63</v>
      </c>
      <c r="K3" s="2"/>
      <c r="L3" s="2"/>
      <c r="M3" s="2"/>
      <c r="N3" s="2"/>
    </row>
    <row r="4" spans="1:14">
      <c r="A4" s="2" t="s">
        <v>183</v>
      </c>
      <c r="B4" s="2"/>
      <c r="C4" s="2"/>
      <c r="D4" s="2"/>
      <c r="E4" s="2" t="s">
        <v>65</v>
      </c>
      <c r="F4" s="2" t="s">
        <v>296</v>
      </c>
      <c r="G4" s="2"/>
      <c r="H4" s="2" t="s">
        <v>297</v>
      </c>
      <c r="I4" s="2"/>
      <c r="J4" s="2" t="s">
        <v>69</v>
      </c>
      <c r="K4" s="2"/>
      <c r="L4" s="2" t="s">
        <v>298</v>
      </c>
      <c r="M4" s="2"/>
      <c r="N4" s="2" t="s">
        <v>70</v>
      </c>
    </row>
    <row r="5" spans="1:14">
      <c r="A5" s="2"/>
      <c r="B5" s="2"/>
      <c r="C5" s="2"/>
      <c r="D5" s="2"/>
      <c r="E5" s="2"/>
      <c r="F5" s="2"/>
      <c r="G5" s="2"/>
      <c r="H5" s="2"/>
      <c r="I5" s="2"/>
      <c r="J5" s="2"/>
      <c r="K5" s="2"/>
      <c r="L5" s="2"/>
      <c r="M5" s="2"/>
      <c r="N5" s="2"/>
    </row>
    <row r="6" spans="1:14">
      <c r="A6" s="2"/>
      <c r="B6" s="2"/>
      <c r="C6" s="3" t="s">
        <v>299</v>
      </c>
      <c r="D6" s="3"/>
      <c r="E6" s="2">
        <f>E7+E8</f>
        <v>268.79</v>
      </c>
      <c r="F6" s="132">
        <f>F7+F8</f>
        <v>268.79</v>
      </c>
      <c r="G6" s="133"/>
      <c r="H6" s="132">
        <f>H7+H8</f>
        <v>183.62</v>
      </c>
      <c r="I6" s="133"/>
      <c r="J6" s="2">
        <v>10</v>
      </c>
      <c r="K6" s="2"/>
      <c r="L6" s="14">
        <f>H6/F6</f>
        <v>0.683135533315972</v>
      </c>
      <c r="M6" s="2"/>
      <c r="N6" s="86">
        <f>L6*J6</f>
        <v>6.83135533315972</v>
      </c>
    </row>
    <row r="7" spans="1:14">
      <c r="A7" s="2"/>
      <c r="B7" s="2"/>
      <c r="C7" s="2" t="s">
        <v>300</v>
      </c>
      <c r="D7" s="2"/>
      <c r="E7" s="2">
        <v>240</v>
      </c>
      <c r="F7" s="2">
        <v>240</v>
      </c>
      <c r="G7" s="2"/>
      <c r="H7" s="2">
        <v>154.83</v>
      </c>
      <c r="I7" s="2"/>
      <c r="J7" s="2">
        <v>10</v>
      </c>
      <c r="K7" s="2"/>
      <c r="L7" s="14">
        <f>H7/F7</f>
        <v>0.645125</v>
      </c>
      <c r="M7" s="2"/>
      <c r="N7" s="86">
        <f>L7*J7</f>
        <v>6.45125</v>
      </c>
    </row>
    <row r="8" spans="1:14">
      <c r="A8" s="2"/>
      <c r="B8" s="2"/>
      <c r="C8" s="2" t="s">
        <v>301</v>
      </c>
      <c r="D8" s="2"/>
      <c r="E8" s="2">
        <v>28.79</v>
      </c>
      <c r="F8" s="2">
        <v>28.79</v>
      </c>
      <c r="G8" s="2"/>
      <c r="H8" s="2">
        <v>28.79</v>
      </c>
      <c r="I8" s="2"/>
      <c r="J8" s="2">
        <v>10</v>
      </c>
      <c r="K8" s="2"/>
      <c r="L8" s="14">
        <v>1</v>
      </c>
      <c r="M8" s="2"/>
      <c r="N8" s="2">
        <v>10</v>
      </c>
    </row>
    <row r="9" spans="1:14">
      <c r="A9" s="2"/>
      <c r="B9" s="2"/>
      <c r="C9" s="2" t="s">
        <v>302</v>
      </c>
      <c r="D9" s="2"/>
      <c r="E9" s="2"/>
      <c r="F9" s="2"/>
      <c r="G9" s="2"/>
      <c r="H9" s="2"/>
      <c r="I9" s="2"/>
      <c r="J9" s="2" t="s">
        <v>303</v>
      </c>
      <c r="K9" s="2"/>
      <c r="L9" s="2"/>
      <c r="M9" s="2"/>
      <c r="N9" s="2" t="s">
        <v>303</v>
      </c>
    </row>
    <row r="10" spans="1:14">
      <c r="A10" s="2" t="s">
        <v>304</v>
      </c>
      <c r="B10" s="2" t="s">
        <v>75</v>
      </c>
      <c r="C10" s="2"/>
      <c r="D10" s="2"/>
      <c r="E10" s="2"/>
      <c r="F10" s="2"/>
      <c r="G10" s="2"/>
      <c r="H10" s="2" t="s">
        <v>305</v>
      </c>
      <c r="I10" s="2"/>
      <c r="J10" s="2"/>
      <c r="K10" s="2"/>
      <c r="L10" s="2"/>
      <c r="M10" s="2"/>
      <c r="N10" s="2"/>
    </row>
    <row r="11" ht="57" customHeight="1" spans="1:14">
      <c r="A11" s="2"/>
      <c r="B11" s="164" t="s">
        <v>728</v>
      </c>
      <c r="C11" s="165"/>
      <c r="D11" s="165"/>
      <c r="E11" s="165"/>
      <c r="F11" s="165"/>
      <c r="G11" s="166"/>
      <c r="H11" s="164" t="s">
        <v>729</v>
      </c>
      <c r="I11" s="165"/>
      <c r="J11" s="165"/>
      <c r="K11" s="165"/>
      <c r="L11" s="165"/>
      <c r="M11" s="165"/>
      <c r="N11" s="166"/>
    </row>
    <row r="12" spans="1:14">
      <c r="A12" s="5" t="s">
        <v>308</v>
      </c>
      <c r="B12" s="6" t="s">
        <v>82</v>
      </c>
      <c r="C12" s="6" t="s">
        <v>83</v>
      </c>
      <c r="D12" s="6" t="s">
        <v>84</v>
      </c>
      <c r="E12" s="6"/>
      <c r="F12" s="6"/>
      <c r="G12" s="6" t="s">
        <v>85</v>
      </c>
      <c r="H12" s="6" t="s">
        <v>86</v>
      </c>
      <c r="I12" s="6" t="s">
        <v>69</v>
      </c>
      <c r="J12" s="6"/>
      <c r="K12" s="6" t="s">
        <v>70</v>
      </c>
      <c r="L12" s="6"/>
      <c r="M12" s="6" t="s">
        <v>87</v>
      </c>
      <c r="N12" s="6"/>
    </row>
    <row r="13" ht="21" customHeight="1" spans="1:14">
      <c r="A13" s="5"/>
      <c r="B13" s="6" t="s">
        <v>309</v>
      </c>
      <c r="C13" s="6" t="s">
        <v>310</v>
      </c>
      <c r="D13" s="197" t="s">
        <v>375</v>
      </c>
      <c r="E13" s="198"/>
      <c r="F13" s="199"/>
      <c r="G13" s="200">
        <v>1</v>
      </c>
      <c r="H13" s="200">
        <v>1</v>
      </c>
      <c r="I13" s="87">
        <v>10</v>
      </c>
      <c r="J13" s="88"/>
      <c r="K13" s="87">
        <v>10</v>
      </c>
      <c r="L13" s="88"/>
      <c r="M13" s="87"/>
      <c r="N13" s="88"/>
    </row>
    <row r="14" ht="21" customHeight="1" spans="1:14">
      <c r="A14" s="5"/>
      <c r="B14" s="6"/>
      <c r="C14" s="6"/>
      <c r="D14" s="197" t="s">
        <v>730</v>
      </c>
      <c r="E14" s="198"/>
      <c r="F14" s="199"/>
      <c r="G14" s="200">
        <v>1</v>
      </c>
      <c r="H14" s="200">
        <v>0.68</v>
      </c>
      <c r="I14" s="87">
        <v>10</v>
      </c>
      <c r="J14" s="88"/>
      <c r="K14" s="87">
        <v>6.8</v>
      </c>
      <c r="L14" s="88"/>
      <c r="M14" s="87" t="s">
        <v>731</v>
      </c>
      <c r="N14" s="88"/>
    </row>
    <row r="15" ht="21" customHeight="1" spans="1:14">
      <c r="A15" s="5"/>
      <c r="B15" s="6"/>
      <c r="C15" s="6" t="s">
        <v>315</v>
      </c>
      <c r="D15" s="7" t="s">
        <v>732</v>
      </c>
      <c r="E15" s="7"/>
      <c r="F15" s="7"/>
      <c r="G15" s="6" t="s">
        <v>329</v>
      </c>
      <c r="H15" s="8" t="s">
        <v>733</v>
      </c>
      <c r="I15" s="6">
        <v>10</v>
      </c>
      <c r="J15" s="6"/>
      <c r="K15" s="6">
        <v>9</v>
      </c>
      <c r="L15" s="6"/>
      <c r="M15" s="87" t="s">
        <v>731</v>
      </c>
      <c r="N15" s="88"/>
    </row>
    <row r="16" spans="1:14">
      <c r="A16" s="5"/>
      <c r="B16" s="6"/>
      <c r="C16" s="6"/>
      <c r="D16" s="197" t="s">
        <v>734</v>
      </c>
      <c r="E16" s="198"/>
      <c r="F16" s="199"/>
      <c r="G16" s="200">
        <v>1</v>
      </c>
      <c r="H16" s="200">
        <v>1</v>
      </c>
      <c r="I16" s="87">
        <v>10</v>
      </c>
      <c r="J16" s="88"/>
      <c r="K16" s="87">
        <v>10</v>
      </c>
      <c r="L16" s="88"/>
      <c r="M16" s="87"/>
      <c r="N16" s="88"/>
    </row>
    <row r="17" spans="1:14">
      <c r="A17" s="5"/>
      <c r="B17" s="6"/>
      <c r="C17" s="6"/>
      <c r="D17" s="201"/>
      <c r="E17" s="202"/>
      <c r="F17" s="203"/>
      <c r="G17" s="72"/>
      <c r="H17" s="72"/>
      <c r="I17" s="216"/>
      <c r="J17" s="217"/>
      <c r="K17" s="216"/>
      <c r="L17" s="217"/>
      <c r="M17" s="216"/>
      <c r="N17" s="217"/>
    </row>
    <row r="18" ht="21.75" customHeight="1" spans="1:14">
      <c r="A18" s="5"/>
      <c r="B18" s="6"/>
      <c r="C18" s="6" t="s">
        <v>317</v>
      </c>
      <c r="D18" s="67" t="s">
        <v>735</v>
      </c>
      <c r="E18" s="68"/>
      <c r="F18" s="69"/>
      <c r="G18" s="6" t="s">
        <v>117</v>
      </c>
      <c r="H18" s="8" t="s">
        <v>117</v>
      </c>
      <c r="I18" s="74">
        <v>5</v>
      </c>
      <c r="J18" s="75"/>
      <c r="K18" s="74">
        <v>5</v>
      </c>
      <c r="L18" s="75"/>
      <c r="M18" s="74"/>
      <c r="N18" s="75"/>
    </row>
    <row r="19" ht="21.75" customHeight="1" spans="1:14">
      <c r="A19" s="5"/>
      <c r="B19" s="6"/>
      <c r="C19" s="6"/>
      <c r="D19" s="197" t="s">
        <v>736</v>
      </c>
      <c r="E19" s="198"/>
      <c r="F19" s="199"/>
      <c r="G19" s="66" t="s">
        <v>117</v>
      </c>
      <c r="H19" s="66" t="s">
        <v>117</v>
      </c>
      <c r="I19" s="87">
        <v>5</v>
      </c>
      <c r="J19" s="88"/>
      <c r="K19" s="87">
        <v>5</v>
      </c>
      <c r="L19" s="88"/>
      <c r="M19" s="87"/>
      <c r="N19" s="88"/>
    </row>
    <row r="20" ht="0.75" customHeight="1" spans="1:14">
      <c r="A20" s="5"/>
      <c r="B20" s="6"/>
      <c r="C20" s="6"/>
      <c r="D20" s="201"/>
      <c r="E20" s="202"/>
      <c r="F20" s="203"/>
      <c r="G20" s="72"/>
      <c r="H20" s="72"/>
      <c r="I20" s="216"/>
      <c r="J20" s="217"/>
      <c r="K20" s="216"/>
      <c r="L20" s="217"/>
      <c r="M20" s="216"/>
      <c r="N20" s="217"/>
    </row>
    <row r="21" ht="9.75" customHeight="1" spans="1:14">
      <c r="A21" s="5"/>
      <c r="B21" s="6"/>
      <c r="C21" s="6" t="s">
        <v>319</v>
      </c>
      <c r="D21" s="204" t="s">
        <v>737</v>
      </c>
      <c r="E21" s="205"/>
      <c r="F21" s="206"/>
      <c r="G21" s="66">
        <v>240</v>
      </c>
      <c r="H21" s="66">
        <v>154.83</v>
      </c>
      <c r="I21" s="87">
        <v>10</v>
      </c>
      <c r="J21" s="88"/>
      <c r="K21" s="87">
        <v>6.5</v>
      </c>
      <c r="L21" s="88"/>
      <c r="M21" s="87" t="s">
        <v>731</v>
      </c>
      <c r="N21" s="88"/>
    </row>
    <row r="22" ht="9.75" customHeight="1" spans="1:14">
      <c r="A22" s="5"/>
      <c r="B22" s="6"/>
      <c r="C22" s="6"/>
      <c r="D22" s="207"/>
      <c r="E22" s="208"/>
      <c r="F22" s="209"/>
      <c r="G22" s="70"/>
      <c r="H22" s="70"/>
      <c r="I22" s="218"/>
      <c r="J22" s="219"/>
      <c r="K22" s="218"/>
      <c r="L22" s="219"/>
      <c r="M22" s="218"/>
      <c r="N22" s="219"/>
    </row>
    <row r="23" ht="9.75" customHeight="1" spans="1:14">
      <c r="A23" s="5"/>
      <c r="B23" s="6"/>
      <c r="C23" s="6"/>
      <c r="D23" s="210"/>
      <c r="E23" s="211"/>
      <c r="F23" s="212"/>
      <c r="G23" s="72"/>
      <c r="H23" s="72"/>
      <c r="I23" s="216"/>
      <c r="J23" s="217"/>
      <c r="K23" s="216"/>
      <c r="L23" s="217"/>
      <c r="M23" s="216"/>
      <c r="N23" s="217"/>
    </row>
    <row r="24" ht="10.5" customHeight="1" spans="1:14">
      <c r="A24" s="5"/>
      <c r="B24" s="6" t="s">
        <v>321</v>
      </c>
      <c r="C24" s="6" t="s">
        <v>122</v>
      </c>
      <c r="D24" s="197" t="s">
        <v>738</v>
      </c>
      <c r="E24" s="198"/>
      <c r="F24" s="199"/>
      <c r="G24" s="66" t="s">
        <v>329</v>
      </c>
      <c r="H24" s="66" t="s">
        <v>329</v>
      </c>
      <c r="I24" s="87">
        <v>10</v>
      </c>
      <c r="J24" s="88"/>
      <c r="K24" s="87">
        <v>10</v>
      </c>
      <c r="L24" s="88"/>
      <c r="M24" s="87"/>
      <c r="N24" s="88"/>
    </row>
    <row r="25" ht="10.5" customHeight="1" spans="1:14">
      <c r="A25" s="5"/>
      <c r="B25" s="6"/>
      <c r="C25" s="6"/>
      <c r="D25" s="213"/>
      <c r="E25" s="214"/>
      <c r="F25" s="215"/>
      <c r="G25" s="70"/>
      <c r="H25" s="70"/>
      <c r="I25" s="218"/>
      <c r="J25" s="219"/>
      <c r="K25" s="218"/>
      <c r="L25" s="219"/>
      <c r="M25" s="218"/>
      <c r="N25" s="219"/>
    </row>
    <row r="26" ht="10.5" customHeight="1" spans="1:14">
      <c r="A26" s="5"/>
      <c r="B26" s="6"/>
      <c r="C26" s="6"/>
      <c r="D26" s="201"/>
      <c r="E26" s="202"/>
      <c r="F26" s="203"/>
      <c r="G26" s="72"/>
      <c r="H26" s="72"/>
      <c r="I26" s="216"/>
      <c r="J26" s="217"/>
      <c r="K26" s="216"/>
      <c r="L26" s="217"/>
      <c r="M26" s="216"/>
      <c r="N26" s="217"/>
    </row>
    <row r="27" ht="10.5" customHeight="1" spans="1:14">
      <c r="A27" s="5"/>
      <c r="B27" s="6"/>
      <c r="C27" s="6" t="s">
        <v>124</v>
      </c>
      <c r="D27" s="197" t="s">
        <v>739</v>
      </c>
      <c r="E27" s="198"/>
      <c r="F27" s="199"/>
      <c r="G27" s="66" t="s">
        <v>329</v>
      </c>
      <c r="H27" s="66" t="s">
        <v>329</v>
      </c>
      <c r="I27" s="87">
        <v>5</v>
      </c>
      <c r="J27" s="88"/>
      <c r="K27" s="87">
        <v>5</v>
      </c>
      <c r="L27" s="88"/>
      <c r="M27" s="87"/>
      <c r="N27" s="88"/>
    </row>
    <row r="28" ht="10.5" customHeight="1" spans="1:14">
      <c r="A28" s="5"/>
      <c r="B28" s="6"/>
      <c r="C28" s="6"/>
      <c r="D28" s="213"/>
      <c r="E28" s="214"/>
      <c r="F28" s="215"/>
      <c r="G28" s="70"/>
      <c r="H28" s="70"/>
      <c r="I28" s="218"/>
      <c r="J28" s="219"/>
      <c r="K28" s="218"/>
      <c r="L28" s="219"/>
      <c r="M28" s="218"/>
      <c r="N28" s="219"/>
    </row>
    <row r="29" ht="10.5" customHeight="1" spans="1:14">
      <c r="A29" s="5"/>
      <c r="B29" s="6"/>
      <c r="C29" s="6"/>
      <c r="D29" s="201"/>
      <c r="E29" s="202"/>
      <c r="F29" s="203"/>
      <c r="G29" s="72"/>
      <c r="H29" s="72"/>
      <c r="I29" s="216"/>
      <c r="J29" s="217"/>
      <c r="K29" s="216"/>
      <c r="L29" s="217"/>
      <c r="M29" s="216"/>
      <c r="N29" s="217"/>
    </row>
    <row r="30" ht="10.5" customHeight="1" spans="1:14">
      <c r="A30" s="5"/>
      <c r="B30" s="6"/>
      <c r="C30" s="6" t="s">
        <v>126</v>
      </c>
      <c r="D30" s="197" t="s">
        <v>740</v>
      </c>
      <c r="E30" s="198"/>
      <c r="F30" s="199"/>
      <c r="G30" s="66" t="s">
        <v>329</v>
      </c>
      <c r="H30" s="66" t="s">
        <v>329</v>
      </c>
      <c r="I30" s="87">
        <v>5</v>
      </c>
      <c r="J30" s="88"/>
      <c r="K30" s="87">
        <v>5</v>
      </c>
      <c r="L30" s="88"/>
      <c r="M30" s="87"/>
      <c r="N30" s="88"/>
    </row>
    <row r="31" ht="10.5" customHeight="1" spans="1:14">
      <c r="A31" s="5"/>
      <c r="B31" s="6"/>
      <c r="C31" s="6"/>
      <c r="D31" s="213"/>
      <c r="E31" s="214"/>
      <c r="F31" s="215"/>
      <c r="G31" s="70"/>
      <c r="H31" s="70"/>
      <c r="I31" s="218"/>
      <c r="J31" s="219"/>
      <c r="K31" s="218"/>
      <c r="L31" s="219"/>
      <c r="M31" s="218"/>
      <c r="N31" s="219"/>
    </row>
    <row r="32" ht="10.5" customHeight="1" spans="1:14">
      <c r="A32" s="5"/>
      <c r="B32" s="6"/>
      <c r="C32" s="6"/>
      <c r="D32" s="201"/>
      <c r="E32" s="202"/>
      <c r="F32" s="203"/>
      <c r="G32" s="72"/>
      <c r="H32" s="72"/>
      <c r="I32" s="216"/>
      <c r="J32" s="217"/>
      <c r="K32" s="216"/>
      <c r="L32" s="217"/>
      <c r="M32" s="216"/>
      <c r="N32" s="217"/>
    </row>
    <row r="33" ht="10.5" customHeight="1" spans="1:14">
      <c r="A33" s="5"/>
      <c r="B33" s="6"/>
      <c r="C33" s="6" t="s">
        <v>327</v>
      </c>
      <c r="D33" s="197" t="s">
        <v>741</v>
      </c>
      <c r="E33" s="198"/>
      <c r="F33" s="199"/>
      <c r="G33" s="66" t="s">
        <v>329</v>
      </c>
      <c r="H33" s="66" t="s">
        <v>329</v>
      </c>
      <c r="I33" s="87">
        <v>10</v>
      </c>
      <c r="J33" s="88"/>
      <c r="K33" s="87">
        <v>10</v>
      </c>
      <c r="L33" s="88"/>
      <c r="M33" s="87"/>
      <c r="N33" s="88"/>
    </row>
    <row r="34" ht="10.5" customHeight="1" spans="1:14">
      <c r="A34" s="5"/>
      <c r="B34" s="6"/>
      <c r="C34" s="6"/>
      <c r="D34" s="213"/>
      <c r="E34" s="214"/>
      <c r="F34" s="215"/>
      <c r="G34" s="70"/>
      <c r="H34" s="70"/>
      <c r="I34" s="218"/>
      <c r="J34" s="219"/>
      <c r="K34" s="218"/>
      <c r="L34" s="219"/>
      <c r="M34" s="218"/>
      <c r="N34" s="219"/>
    </row>
    <row r="35" ht="10.5" customHeight="1" spans="1:14">
      <c r="A35" s="5"/>
      <c r="B35" s="6"/>
      <c r="C35" s="6"/>
      <c r="D35" s="201"/>
      <c r="E35" s="202"/>
      <c r="F35" s="203"/>
      <c r="G35" s="72"/>
      <c r="H35" s="72"/>
      <c r="I35" s="216"/>
      <c r="J35" s="217"/>
      <c r="K35" s="216"/>
      <c r="L35" s="217"/>
      <c r="M35" s="216"/>
      <c r="N35" s="217"/>
    </row>
    <row r="36" ht="10.5" customHeight="1" spans="1:14">
      <c r="A36" s="5"/>
      <c r="B36" s="6" t="s">
        <v>332</v>
      </c>
      <c r="C36" s="6" t="s">
        <v>333</v>
      </c>
      <c r="D36" s="197" t="s">
        <v>150</v>
      </c>
      <c r="E36" s="198"/>
      <c r="F36" s="199"/>
      <c r="G36" s="66" t="s">
        <v>335</v>
      </c>
      <c r="H36" s="200">
        <v>0.95</v>
      </c>
      <c r="I36" s="87">
        <v>10</v>
      </c>
      <c r="J36" s="88"/>
      <c r="K36" s="87">
        <v>10</v>
      </c>
      <c r="L36" s="88"/>
      <c r="M36" s="87"/>
      <c r="N36" s="88"/>
    </row>
    <row r="37" ht="10.5" customHeight="1" spans="1:14">
      <c r="A37" s="5"/>
      <c r="B37" s="6"/>
      <c r="C37" s="6"/>
      <c r="D37" s="213"/>
      <c r="E37" s="214"/>
      <c r="F37" s="215"/>
      <c r="G37" s="70"/>
      <c r="H37" s="70"/>
      <c r="I37" s="218"/>
      <c r="J37" s="219"/>
      <c r="K37" s="218"/>
      <c r="L37" s="219"/>
      <c r="M37" s="218"/>
      <c r="N37" s="219"/>
    </row>
    <row r="38" ht="10.5" customHeight="1" spans="1:14">
      <c r="A38" s="5"/>
      <c r="B38" s="6"/>
      <c r="C38" s="6"/>
      <c r="D38" s="201"/>
      <c r="E38" s="202"/>
      <c r="F38" s="203"/>
      <c r="G38" s="72"/>
      <c r="H38" s="72"/>
      <c r="I38" s="216"/>
      <c r="J38" s="217"/>
      <c r="K38" s="216"/>
      <c r="L38" s="217"/>
      <c r="M38" s="216"/>
      <c r="N38" s="217"/>
    </row>
    <row r="39" spans="1:14">
      <c r="A39" s="9" t="s">
        <v>336</v>
      </c>
      <c r="B39" s="9"/>
      <c r="C39" s="9"/>
      <c r="D39" s="9"/>
      <c r="E39" s="9"/>
      <c r="F39" s="9"/>
      <c r="G39" s="9"/>
      <c r="H39" s="9"/>
      <c r="I39" s="9">
        <v>100</v>
      </c>
      <c r="J39" s="9"/>
      <c r="K39" s="9">
        <f>SUM(K13:L36)</f>
        <v>92.3</v>
      </c>
      <c r="L39" s="9"/>
      <c r="M39" s="15"/>
      <c r="N39" s="15"/>
    </row>
    <row r="40" spans="1:14">
      <c r="A40" s="10" t="s">
        <v>337</v>
      </c>
      <c r="B40" s="11" t="s">
        <v>338</v>
      </c>
      <c r="C40" s="12"/>
      <c r="D40" s="12"/>
      <c r="E40" s="12"/>
      <c r="F40" s="12"/>
      <c r="G40" s="12"/>
      <c r="H40" s="12"/>
      <c r="I40" s="12"/>
      <c r="J40" s="12"/>
      <c r="K40" s="12"/>
      <c r="L40" s="12"/>
      <c r="M40" s="12"/>
      <c r="N40" s="16"/>
    </row>
    <row r="41" ht="45.75" customHeight="1" spans="1:14">
      <c r="A41" s="13" t="s">
        <v>339</v>
      </c>
      <c r="B41" s="13"/>
      <c r="C41" s="13"/>
      <c r="D41" s="13"/>
      <c r="E41" s="13"/>
      <c r="F41" s="13"/>
      <c r="G41" s="13"/>
      <c r="H41" s="13"/>
      <c r="I41" s="13"/>
      <c r="J41" s="13"/>
      <c r="K41" s="13"/>
      <c r="L41" s="13"/>
      <c r="M41" s="13"/>
      <c r="N41" s="13"/>
    </row>
    <row r="42" ht="58.5" customHeight="1" spans="1:14">
      <c r="A42" s="13" t="s">
        <v>340</v>
      </c>
      <c r="B42" s="13"/>
      <c r="C42" s="13"/>
      <c r="D42" s="13"/>
      <c r="E42" s="13"/>
      <c r="F42" s="13"/>
      <c r="G42" s="13"/>
      <c r="H42" s="13"/>
      <c r="I42" s="13"/>
      <c r="J42" s="13"/>
      <c r="K42" s="13"/>
      <c r="L42" s="13"/>
      <c r="M42" s="13"/>
      <c r="N42" s="13"/>
    </row>
    <row r="43" ht="45.75" customHeight="1" spans="1:14">
      <c r="A43" s="13" t="s">
        <v>341</v>
      </c>
      <c r="B43" s="13"/>
      <c r="C43" s="13"/>
      <c r="D43" s="13"/>
      <c r="E43" s="13"/>
      <c r="F43" s="13"/>
      <c r="G43" s="13"/>
      <c r="H43" s="13"/>
      <c r="I43" s="13"/>
      <c r="J43" s="13"/>
      <c r="K43" s="13"/>
      <c r="L43" s="13"/>
      <c r="M43" s="13"/>
      <c r="N43" s="13"/>
    </row>
  </sheetData>
  <mergeCells count="129">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8:F18"/>
    <mergeCell ref="I18:J18"/>
    <mergeCell ref="K18:L18"/>
    <mergeCell ref="M18:N18"/>
    <mergeCell ref="A39:H39"/>
    <mergeCell ref="I39:J39"/>
    <mergeCell ref="K39:L39"/>
    <mergeCell ref="M39:N39"/>
    <mergeCell ref="B40:N40"/>
    <mergeCell ref="A41:N41"/>
    <mergeCell ref="A42:N42"/>
    <mergeCell ref="A43:N43"/>
    <mergeCell ref="A10:A11"/>
    <mergeCell ref="A12:A38"/>
    <mergeCell ref="B13:B23"/>
    <mergeCell ref="B24:B35"/>
    <mergeCell ref="B36:B38"/>
    <mergeCell ref="C13:C14"/>
    <mergeCell ref="C15:C17"/>
    <mergeCell ref="C18:C20"/>
    <mergeCell ref="C21:C23"/>
    <mergeCell ref="C24:C26"/>
    <mergeCell ref="C27:C29"/>
    <mergeCell ref="C30:C32"/>
    <mergeCell ref="C33:C35"/>
    <mergeCell ref="C36:C38"/>
    <mergeCell ref="E4:E5"/>
    <mergeCell ref="G16:G17"/>
    <mergeCell ref="G19:G20"/>
    <mergeCell ref="G21:G23"/>
    <mergeCell ref="G24:G26"/>
    <mergeCell ref="G27:G29"/>
    <mergeCell ref="G30:G32"/>
    <mergeCell ref="G33:G35"/>
    <mergeCell ref="G36:G38"/>
    <mergeCell ref="H16:H17"/>
    <mergeCell ref="H19:H20"/>
    <mergeCell ref="H21:H23"/>
    <mergeCell ref="H24:H26"/>
    <mergeCell ref="H27:H29"/>
    <mergeCell ref="H30:H32"/>
    <mergeCell ref="H33:H35"/>
    <mergeCell ref="H36:H38"/>
    <mergeCell ref="N4:N5"/>
    <mergeCell ref="A4:B9"/>
    <mergeCell ref="C4:D5"/>
    <mergeCell ref="F4:G5"/>
    <mergeCell ref="H4:I5"/>
    <mergeCell ref="J4:K5"/>
    <mergeCell ref="L4:M5"/>
    <mergeCell ref="D16:F17"/>
    <mergeCell ref="I16:J17"/>
    <mergeCell ref="K16:L17"/>
    <mergeCell ref="M16:N17"/>
    <mergeCell ref="D19:F20"/>
    <mergeCell ref="I19:J20"/>
    <mergeCell ref="K19:L20"/>
    <mergeCell ref="M19:N20"/>
    <mergeCell ref="D21:F23"/>
    <mergeCell ref="I21:J23"/>
    <mergeCell ref="K21:L23"/>
    <mergeCell ref="M21:N23"/>
    <mergeCell ref="D24:F26"/>
    <mergeCell ref="I24:J26"/>
    <mergeCell ref="K24:L26"/>
    <mergeCell ref="M24:N26"/>
    <mergeCell ref="D27:F29"/>
    <mergeCell ref="I27:J29"/>
    <mergeCell ref="K27:L29"/>
    <mergeCell ref="M27:N29"/>
    <mergeCell ref="D30:F32"/>
    <mergeCell ref="I30:J32"/>
    <mergeCell ref="K30:L32"/>
    <mergeCell ref="M30:N32"/>
    <mergeCell ref="D33:F35"/>
    <mergeCell ref="I33:J35"/>
    <mergeCell ref="K33:L35"/>
    <mergeCell ref="M33:N35"/>
    <mergeCell ref="D36:F38"/>
    <mergeCell ref="I36:J38"/>
    <mergeCell ref="K36:L38"/>
    <mergeCell ref="M36:N38"/>
  </mergeCells>
  <pageMargins left="0.751388888888889" right="0.751388888888889" top="1" bottom="1" header="0.511805555555556" footer="0.511805555555556"/>
  <pageSetup paperSize="9" scale="89" orientation="portrait" horizontalDpi="600"/>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6"/>
  <sheetViews>
    <sheetView workbookViewId="0">
      <selection activeCell="Q12" sqref="Q12"/>
    </sheetView>
  </sheetViews>
  <sheetFormatPr defaultColWidth="9" defaultRowHeight="13.5"/>
  <cols>
    <col min="1" max="1" width="5.25" customWidth="1"/>
    <col min="3" max="3" width="7.25" customWidth="1"/>
    <col min="5" max="5" width="8.625" customWidth="1"/>
    <col min="6" max="6" width="1.5" customWidth="1"/>
    <col min="7" max="7" width="10.875" customWidth="1"/>
    <col min="8" max="8" width="11.375" customWidth="1"/>
    <col min="9" max="9" width="6.875" customWidth="1"/>
    <col min="10" max="10" width="0.875" customWidth="1"/>
    <col min="11" max="11" width="8" customWidth="1"/>
    <col min="12" max="12" width="1" customWidth="1"/>
    <col min="13" max="13" width="6.875" customWidth="1"/>
    <col min="14" max="14" width="12.875" customWidth="1"/>
  </cols>
  <sheetData>
    <row r="1" ht="42" customHeight="1" spans="1:14">
      <c r="A1" s="1" t="s">
        <v>742</v>
      </c>
      <c r="B1" s="1"/>
      <c r="C1" s="1"/>
      <c r="D1" s="1"/>
      <c r="E1" s="1"/>
      <c r="F1" s="1"/>
      <c r="G1" s="1"/>
      <c r="H1" s="1"/>
      <c r="I1" s="1"/>
      <c r="J1" s="1"/>
      <c r="K1" s="1"/>
      <c r="L1" s="1"/>
      <c r="M1" s="1"/>
      <c r="N1" s="1"/>
    </row>
    <row r="2" ht="15" customHeight="1" spans="1:14">
      <c r="A2" s="2" t="s">
        <v>181</v>
      </c>
      <c r="B2" s="2"/>
      <c r="C2" s="2" t="s">
        <v>743</v>
      </c>
      <c r="D2" s="2"/>
      <c r="E2" s="2"/>
      <c r="F2" s="2"/>
      <c r="G2" s="2"/>
      <c r="H2" s="2"/>
      <c r="I2" s="2"/>
      <c r="J2" s="2"/>
      <c r="K2" s="2"/>
      <c r="L2" s="2"/>
      <c r="M2" s="2"/>
      <c r="N2" s="2"/>
    </row>
    <row r="3" ht="15" customHeight="1" spans="1:14">
      <c r="A3" s="2" t="s">
        <v>182</v>
      </c>
      <c r="B3" s="2"/>
      <c r="C3" s="2" t="s">
        <v>194</v>
      </c>
      <c r="D3" s="2"/>
      <c r="E3" s="2"/>
      <c r="F3" s="2"/>
      <c r="G3" s="2"/>
      <c r="H3" s="2" t="s">
        <v>295</v>
      </c>
      <c r="I3" s="2"/>
      <c r="J3" s="2" t="s">
        <v>63</v>
      </c>
      <c r="K3" s="2"/>
      <c r="L3" s="2"/>
      <c r="M3" s="2"/>
      <c r="N3" s="2"/>
    </row>
    <row r="4" ht="15" customHeight="1" spans="1:14">
      <c r="A4" s="2" t="s">
        <v>183</v>
      </c>
      <c r="B4" s="2"/>
      <c r="C4" s="2"/>
      <c r="D4" s="2"/>
      <c r="E4" s="2" t="s">
        <v>65</v>
      </c>
      <c r="F4" s="2" t="s">
        <v>296</v>
      </c>
      <c r="G4" s="2"/>
      <c r="H4" s="2" t="s">
        <v>297</v>
      </c>
      <c r="I4" s="2"/>
      <c r="J4" s="2" t="s">
        <v>69</v>
      </c>
      <c r="K4" s="2"/>
      <c r="L4" s="2" t="s">
        <v>298</v>
      </c>
      <c r="M4" s="2"/>
      <c r="N4" s="2" t="s">
        <v>70</v>
      </c>
    </row>
    <row r="5" ht="15" customHeight="1" spans="1:14">
      <c r="A5" s="2"/>
      <c r="B5" s="2"/>
      <c r="C5" s="2"/>
      <c r="D5" s="2"/>
      <c r="E5" s="2"/>
      <c r="F5" s="2"/>
      <c r="G5" s="2"/>
      <c r="H5" s="2"/>
      <c r="I5" s="2"/>
      <c r="J5" s="2"/>
      <c r="K5" s="2"/>
      <c r="L5" s="2"/>
      <c r="M5" s="2"/>
      <c r="N5" s="2"/>
    </row>
    <row r="6" ht="15" customHeight="1" spans="1:14">
      <c r="A6" s="2"/>
      <c r="B6" s="2"/>
      <c r="C6" s="3" t="s">
        <v>299</v>
      </c>
      <c r="D6" s="3"/>
      <c r="E6" s="2">
        <v>180.81</v>
      </c>
      <c r="F6" s="2">
        <v>180.81</v>
      </c>
      <c r="G6" s="2"/>
      <c r="H6" s="2">
        <v>120.81</v>
      </c>
      <c r="I6" s="2"/>
      <c r="J6" s="2">
        <v>10</v>
      </c>
      <c r="K6" s="2"/>
      <c r="L6" s="14">
        <f>H6/F6</f>
        <v>0.668159946905592</v>
      </c>
      <c r="M6" s="2"/>
      <c r="N6" s="2">
        <v>6.7</v>
      </c>
    </row>
    <row r="7" ht="15" customHeight="1" spans="1:14">
      <c r="A7" s="2"/>
      <c r="B7" s="2"/>
      <c r="C7" s="2" t="s">
        <v>300</v>
      </c>
      <c r="D7" s="2"/>
      <c r="E7" s="2">
        <v>180.81</v>
      </c>
      <c r="F7" s="2">
        <v>180.81</v>
      </c>
      <c r="G7" s="2"/>
      <c r="H7" s="2">
        <v>120.81</v>
      </c>
      <c r="I7" s="2"/>
      <c r="J7" s="2">
        <v>10</v>
      </c>
      <c r="K7" s="2"/>
      <c r="L7" s="14">
        <f>H7/F7</f>
        <v>0.668159946905592</v>
      </c>
      <c r="M7" s="2"/>
      <c r="N7" s="2">
        <v>6.7</v>
      </c>
    </row>
    <row r="8" ht="15" customHeight="1" spans="1:14">
      <c r="A8" s="2"/>
      <c r="B8" s="2"/>
      <c r="C8" s="2" t="s">
        <v>301</v>
      </c>
      <c r="D8" s="2"/>
      <c r="E8" s="2"/>
      <c r="F8" s="2"/>
      <c r="G8" s="2"/>
      <c r="H8" s="2"/>
      <c r="I8" s="2"/>
      <c r="J8" s="2"/>
      <c r="K8" s="2"/>
      <c r="L8" s="14"/>
      <c r="M8" s="2"/>
      <c r="N8" s="2"/>
    </row>
    <row r="9" ht="15" customHeight="1" spans="1:14">
      <c r="A9" s="2"/>
      <c r="B9" s="2"/>
      <c r="C9" s="2" t="s">
        <v>302</v>
      </c>
      <c r="D9" s="2"/>
      <c r="E9" s="2"/>
      <c r="F9" s="2"/>
      <c r="G9" s="2"/>
      <c r="H9" s="2"/>
      <c r="I9" s="2"/>
      <c r="J9" s="2" t="s">
        <v>303</v>
      </c>
      <c r="K9" s="2"/>
      <c r="L9" s="2"/>
      <c r="M9" s="2"/>
      <c r="N9" s="2" t="s">
        <v>303</v>
      </c>
    </row>
    <row r="10" ht="15" customHeight="1" spans="1:14">
      <c r="A10" s="2" t="s">
        <v>304</v>
      </c>
      <c r="B10" s="2" t="s">
        <v>75</v>
      </c>
      <c r="C10" s="2"/>
      <c r="D10" s="2"/>
      <c r="E10" s="2"/>
      <c r="F10" s="2"/>
      <c r="G10" s="2"/>
      <c r="H10" s="2" t="s">
        <v>305</v>
      </c>
      <c r="I10" s="2"/>
      <c r="J10" s="2"/>
      <c r="K10" s="2"/>
      <c r="L10" s="2"/>
      <c r="M10" s="2"/>
      <c r="N10" s="2"/>
    </row>
    <row r="11" ht="78" customHeight="1" spans="1:14">
      <c r="A11" s="2"/>
      <c r="B11" s="164" t="s">
        <v>744</v>
      </c>
      <c r="C11" s="165"/>
      <c r="D11" s="165"/>
      <c r="E11" s="165"/>
      <c r="F11" s="165"/>
      <c r="G11" s="166"/>
      <c r="H11" s="164" t="s">
        <v>745</v>
      </c>
      <c r="I11" s="165"/>
      <c r="J11" s="165"/>
      <c r="K11" s="165"/>
      <c r="L11" s="165"/>
      <c r="M11" s="165"/>
      <c r="N11" s="166"/>
    </row>
    <row r="12" ht="18.95" customHeight="1" spans="1:14">
      <c r="A12" s="5" t="s">
        <v>308</v>
      </c>
      <c r="B12" s="6" t="s">
        <v>82</v>
      </c>
      <c r="C12" s="6" t="s">
        <v>83</v>
      </c>
      <c r="D12" s="6" t="s">
        <v>84</v>
      </c>
      <c r="E12" s="6"/>
      <c r="F12" s="6"/>
      <c r="G12" s="6" t="s">
        <v>85</v>
      </c>
      <c r="H12" s="6" t="s">
        <v>86</v>
      </c>
      <c r="I12" s="6" t="s">
        <v>69</v>
      </c>
      <c r="J12" s="6"/>
      <c r="K12" s="6" t="s">
        <v>70</v>
      </c>
      <c r="L12" s="6"/>
      <c r="M12" s="6" t="s">
        <v>87</v>
      </c>
      <c r="N12" s="6"/>
    </row>
    <row r="13" ht="39" customHeight="1" spans="1:14">
      <c r="A13" s="5"/>
      <c r="B13" s="66" t="s">
        <v>309</v>
      </c>
      <c r="C13" s="66" t="s">
        <v>310</v>
      </c>
      <c r="D13" s="7" t="s">
        <v>730</v>
      </c>
      <c r="E13" s="7"/>
      <c r="F13" s="7"/>
      <c r="G13" s="8">
        <v>1</v>
      </c>
      <c r="H13" s="8">
        <v>0.67</v>
      </c>
      <c r="I13" s="6">
        <v>10</v>
      </c>
      <c r="J13" s="6"/>
      <c r="K13" s="6">
        <v>6.7</v>
      </c>
      <c r="L13" s="6"/>
      <c r="M13" s="174" t="s">
        <v>746</v>
      </c>
      <c r="N13" s="174"/>
    </row>
    <row r="14" ht="18.95" customHeight="1" spans="1:14">
      <c r="A14" s="5"/>
      <c r="B14" s="70"/>
      <c r="C14" s="70"/>
      <c r="D14" s="7" t="s">
        <v>375</v>
      </c>
      <c r="E14" s="7"/>
      <c r="F14" s="7"/>
      <c r="G14" s="8">
        <v>1</v>
      </c>
      <c r="H14" s="8">
        <v>1</v>
      </c>
      <c r="I14" s="6">
        <v>10</v>
      </c>
      <c r="J14" s="6"/>
      <c r="K14" s="6">
        <v>10</v>
      </c>
      <c r="L14" s="6"/>
      <c r="M14" s="6"/>
      <c r="N14" s="6"/>
    </row>
    <row r="15" ht="27.75" customHeight="1" spans="1:14">
      <c r="A15" s="5"/>
      <c r="B15" s="70"/>
      <c r="C15" s="72"/>
      <c r="D15" s="7" t="s">
        <v>747</v>
      </c>
      <c r="E15" s="7"/>
      <c r="F15" s="7"/>
      <c r="G15" s="6" t="s">
        <v>748</v>
      </c>
      <c r="H15" s="6" t="s">
        <v>748</v>
      </c>
      <c r="I15" s="6">
        <v>15</v>
      </c>
      <c r="J15" s="6"/>
      <c r="K15" s="6">
        <v>15</v>
      </c>
      <c r="L15" s="6"/>
      <c r="M15" s="6"/>
      <c r="N15" s="6"/>
    </row>
    <row r="16" ht="40.5" customHeight="1" spans="1:14">
      <c r="A16" s="5"/>
      <c r="B16" s="70"/>
      <c r="C16" s="6" t="s">
        <v>315</v>
      </c>
      <c r="D16" s="7" t="s">
        <v>749</v>
      </c>
      <c r="E16" s="7"/>
      <c r="F16" s="7"/>
      <c r="G16" s="6" t="s">
        <v>750</v>
      </c>
      <c r="H16" s="6" t="s">
        <v>750</v>
      </c>
      <c r="I16" s="6">
        <v>10</v>
      </c>
      <c r="J16" s="6"/>
      <c r="K16" s="6">
        <v>10</v>
      </c>
      <c r="L16" s="6"/>
      <c r="M16" s="6"/>
      <c r="N16" s="6"/>
    </row>
    <row r="17" ht="27.75" customHeight="1" spans="1:14">
      <c r="A17" s="5"/>
      <c r="B17" s="72"/>
      <c r="C17" s="6" t="s">
        <v>319</v>
      </c>
      <c r="D17" s="7" t="s">
        <v>751</v>
      </c>
      <c r="E17" s="7"/>
      <c r="F17" s="7"/>
      <c r="G17" s="6" t="s">
        <v>120</v>
      </c>
      <c r="H17" s="6" t="s">
        <v>120</v>
      </c>
      <c r="I17" s="6">
        <v>15</v>
      </c>
      <c r="J17" s="6"/>
      <c r="K17" s="6">
        <v>15</v>
      </c>
      <c r="L17" s="6"/>
      <c r="M17" s="6"/>
      <c r="N17" s="6"/>
    </row>
    <row r="18" ht="44.25" customHeight="1" spans="1:14">
      <c r="A18" s="5"/>
      <c r="B18" s="6" t="s">
        <v>321</v>
      </c>
      <c r="C18" s="6" t="s">
        <v>124</v>
      </c>
      <c r="D18" s="7" t="s">
        <v>752</v>
      </c>
      <c r="E18" s="7"/>
      <c r="F18" s="7"/>
      <c r="G18" s="6" t="s">
        <v>733</v>
      </c>
      <c r="H18" s="6" t="s">
        <v>733</v>
      </c>
      <c r="I18" s="6">
        <v>15</v>
      </c>
      <c r="J18" s="6"/>
      <c r="K18" s="6">
        <v>15</v>
      </c>
      <c r="L18" s="6"/>
      <c r="M18" s="6"/>
      <c r="N18" s="6"/>
    </row>
    <row r="19" ht="32.25" customHeight="1" spans="1:14">
      <c r="A19" s="5"/>
      <c r="B19" s="6"/>
      <c r="C19" s="6"/>
      <c r="D19" s="7" t="s">
        <v>753</v>
      </c>
      <c r="E19" s="7"/>
      <c r="F19" s="7"/>
      <c r="G19" s="6" t="s">
        <v>733</v>
      </c>
      <c r="H19" s="6" t="s">
        <v>733</v>
      </c>
      <c r="I19" s="6">
        <v>15</v>
      </c>
      <c r="J19" s="6"/>
      <c r="K19" s="6">
        <v>15</v>
      </c>
      <c r="L19" s="6"/>
      <c r="M19" s="6"/>
      <c r="N19" s="6"/>
    </row>
    <row r="20" ht="47.25" customHeight="1" spans="1:14">
      <c r="A20" s="5"/>
      <c r="B20" s="66" t="s">
        <v>332</v>
      </c>
      <c r="C20" s="66" t="s">
        <v>333</v>
      </c>
      <c r="D20" s="67" t="s">
        <v>150</v>
      </c>
      <c r="E20" s="68"/>
      <c r="F20" s="69"/>
      <c r="G20" s="6" t="s">
        <v>335</v>
      </c>
      <c r="H20" s="8">
        <v>0.95</v>
      </c>
      <c r="I20" s="74">
        <v>10</v>
      </c>
      <c r="J20" s="75"/>
      <c r="K20" s="74">
        <v>10</v>
      </c>
      <c r="L20" s="75"/>
      <c r="M20" s="74"/>
      <c r="N20" s="75"/>
    </row>
    <row r="21" ht="15" customHeight="1" spans="1:14">
      <c r="A21" s="9" t="s">
        <v>336</v>
      </c>
      <c r="B21" s="9"/>
      <c r="C21" s="9"/>
      <c r="D21" s="9"/>
      <c r="E21" s="9"/>
      <c r="F21" s="9"/>
      <c r="G21" s="9"/>
      <c r="H21" s="9"/>
      <c r="I21" s="9">
        <v>100</v>
      </c>
      <c r="J21" s="9"/>
      <c r="K21" s="9">
        <v>100</v>
      </c>
      <c r="L21" s="9"/>
      <c r="M21" s="15"/>
      <c r="N21" s="15"/>
    </row>
    <row r="22" spans="1:14">
      <c r="A22" s="10" t="s">
        <v>337</v>
      </c>
      <c r="B22" s="11" t="s">
        <v>400</v>
      </c>
      <c r="C22" s="12"/>
      <c r="D22" s="12"/>
      <c r="E22" s="12"/>
      <c r="F22" s="12"/>
      <c r="G22" s="12"/>
      <c r="H22" s="12"/>
      <c r="I22" s="12"/>
      <c r="J22" s="12"/>
      <c r="K22" s="12"/>
      <c r="L22" s="12"/>
      <c r="M22" s="12"/>
      <c r="N22" s="16"/>
    </row>
    <row r="23" spans="1:14">
      <c r="A23" s="13" t="s">
        <v>339</v>
      </c>
      <c r="B23" s="13"/>
      <c r="C23" s="13"/>
      <c r="D23" s="13"/>
      <c r="E23" s="13"/>
      <c r="F23" s="13"/>
      <c r="G23" s="13"/>
      <c r="H23" s="13"/>
      <c r="I23" s="13"/>
      <c r="J23" s="13"/>
      <c r="K23" s="13"/>
      <c r="L23" s="13"/>
      <c r="M23" s="13"/>
      <c r="N23" s="13"/>
    </row>
    <row r="24" ht="51.95" customHeight="1" spans="1:14">
      <c r="A24" s="13" t="s">
        <v>340</v>
      </c>
      <c r="B24" s="13"/>
      <c r="C24" s="13"/>
      <c r="D24" s="13"/>
      <c r="E24" s="13"/>
      <c r="F24" s="13"/>
      <c r="G24" s="13"/>
      <c r="H24" s="13"/>
      <c r="I24" s="13"/>
      <c r="J24" s="13"/>
      <c r="K24" s="13"/>
      <c r="L24" s="13"/>
      <c r="M24" s="13"/>
      <c r="N24" s="13"/>
    </row>
    <row r="25" ht="41.1" customHeight="1" spans="1:14">
      <c r="A25" s="13" t="s">
        <v>341</v>
      </c>
      <c r="B25" s="13"/>
      <c r="C25" s="13"/>
      <c r="D25" s="13"/>
      <c r="E25" s="13"/>
      <c r="F25" s="13"/>
      <c r="G25" s="13"/>
      <c r="H25" s="13"/>
      <c r="I25" s="13"/>
      <c r="J25" s="13"/>
      <c r="K25" s="13"/>
      <c r="L25" s="13"/>
      <c r="M25" s="13"/>
      <c r="N25" s="13"/>
    </row>
    <row r="26" customFormat="1" ht="15.95" customHeight="1"/>
  </sheetData>
  <mergeCells count="89">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A21:H21"/>
    <mergeCell ref="I21:J21"/>
    <mergeCell ref="K21:L21"/>
    <mergeCell ref="M21:N21"/>
    <mergeCell ref="B22:N22"/>
    <mergeCell ref="A23:N23"/>
    <mergeCell ref="A24:N24"/>
    <mergeCell ref="A25:N25"/>
    <mergeCell ref="A10:A11"/>
    <mergeCell ref="A12:A20"/>
    <mergeCell ref="B13:B17"/>
    <mergeCell ref="B18:B19"/>
    <mergeCell ref="C13:C15"/>
    <mergeCell ref="C18:C19"/>
    <mergeCell ref="E4:E5"/>
    <mergeCell ref="N4:N5"/>
    <mergeCell ref="A4:B9"/>
    <mergeCell ref="C4:D5"/>
    <mergeCell ref="F4:G5"/>
    <mergeCell ref="H4:I5"/>
    <mergeCell ref="J4:K5"/>
    <mergeCell ref="L4:M5"/>
  </mergeCells>
  <pageMargins left="0.751388888888889" right="0.751388888888889" top="1" bottom="1" header="0.511805555555556" footer="0.511805555555556"/>
  <pageSetup paperSize="9" scale="88" orientation="portrait" horizontalDpi="600"/>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4"/>
  <sheetViews>
    <sheetView workbookViewId="0">
      <selection activeCell="O11" sqref="O11"/>
    </sheetView>
  </sheetViews>
  <sheetFormatPr defaultColWidth="9" defaultRowHeight="13.5"/>
  <cols>
    <col min="1" max="1" width="5.25" customWidth="1"/>
    <col min="2" max="2" width="10.5" customWidth="1"/>
    <col min="3" max="3" width="10.25" customWidth="1"/>
    <col min="4" max="4" width="7.375" customWidth="1"/>
    <col min="5" max="5" width="12.5" customWidth="1"/>
    <col min="6" max="6" width="2.625" customWidth="1"/>
    <col min="7" max="7" width="12" customWidth="1"/>
    <col min="8" max="8" width="10.125" customWidth="1"/>
    <col min="9" max="9" width="5.75" customWidth="1"/>
    <col min="10" max="10" width="0.875" customWidth="1"/>
    <col min="11" max="11" width="6.125" customWidth="1"/>
    <col min="12" max="12" width="1" customWidth="1"/>
    <col min="13" max="13" width="6" customWidth="1"/>
    <col min="14" max="14" width="11.375" customWidth="1"/>
  </cols>
  <sheetData>
    <row r="1" customFormat="1" ht="42" customHeight="1" spans="1:14">
      <c r="A1" s="1" t="s">
        <v>754</v>
      </c>
      <c r="B1" s="1"/>
      <c r="C1" s="1"/>
      <c r="D1" s="1"/>
      <c r="E1" s="1"/>
      <c r="F1" s="1"/>
      <c r="G1" s="1"/>
      <c r="H1" s="1"/>
      <c r="I1" s="1"/>
      <c r="J1" s="1"/>
      <c r="K1" s="1"/>
      <c r="L1" s="1"/>
      <c r="M1" s="1"/>
      <c r="N1" s="1"/>
    </row>
    <row r="2" customFormat="1" ht="15" customHeight="1" spans="1:14">
      <c r="A2" s="2" t="s">
        <v>181</v>
      </c>
      <c r="B2" s="2"/>
      <c r="C2" s="2" t="s">
        <v>245</v>
      </c>
      <c r="D2" s="2"/>
      <c r="E2" s="2"/>
      <c r="F2" s="2"/>
      <c r="G2" s="2"/>
      <c r="H2" s="2"/>
      <c r="I2" s="2"/>
      <c r="J2" s="2"/>
      <c r="K2" s="2"/>
      <c r="L2" s="2"/>
      <c r="M2" s="2"/>
      <c r="N2" s="2"/>
    </row>
    <row r="3" customFormat="1" ht="15" customHeight="1" spans="1:14">
      <c r="A3" s="2" t="s">
        <v>182</v>
      </c>
      <c r="B3" s="2"/>
      <c r="C3" s="2" t="s">
        <v>194</v>
      </c>
      <c r="D3" s="2"/>
      <c r="E3" s="2"/>
      <c r="F3" s="2"/>
      <c r="G3" s="2"/>
      <c r="H3" s="2" t="s">
        <v>295</v>
      </c>
      <c r="I3" s="2"/>
      <c r="J3" s="2" t="s">
        <v>63</v>
      </c>
      <c r="K3" s="2"/>
      <c r="L3" s="2"/>
      <c r="M3" s="2"/>
      <c r="N3" s="2"/>
    </row>
    <row r="4" customFormat="1" ht="15" customHeight="1" spans="1:14">
      <c r="A4" s="2" t="s">
        <v>183</v>
      </c>
      <c r="B4" s="2"/>
      <c r="C4" s="2"/>
      <c r="D4" s="2"/>
      <c r="E4" s="2" t="s">
        <v>65</v>
      </c>
      <c r="F4" s="2" t="s">
        <v>296</v>
      </c>
      <c r="G4" s="2"/>
      <c r="H4" s="2" t="s">
        <v>297</v>
      </c>
      <c r="I4" s="2"/>
      <c r="J4" s="2" t="s">
        <v>69</v>
      </c>
      <c r="K4" s="2"/>
      <c r="L4" s="2" t="s">
        <v>298</v>
      </c>
      <c r="M4" s="2"/>
      <c r="N4" s="2" t="s">
        <v>70</v>
      </c>
    </row>
    <row r="5" customFormat="1" ht="15" customHeight="1" spans="1:14">
      <c r="A5" s="2"/>
      <c r="B5" s="2"/>
      <c r="C5" s="2"/>
      <c r="D5" s="2"/>
      <c r="E5" s="2"/>
      <c r="F5" s="2"/>
      <c r="G5" s="2"/>
      <c r="H5" s="2"/>
      <c r="I5" s="2"/>
      <c r="J5" s="2"/>
      <c r="K5" s="2"/>
      <c r="L5" s="2"/>
      <c r="M5" s="2"/>
      <c r="N5" s="2"/>
    </row>
    <row r="6" customFormat="1" ht="15" customHeight="1" spans="1:14">
      <c r="A6" s="2"/>
      <c r="B6" s="2"/>
      <c r="C6" s="3" t="s">
        <v>299</v>
      </c>
      <c r="D6" s="3"/>
      <c r="E6" s="2">
        <f>E8+E7</f>
        <v>489.95</v>
      </c>
      <c r="F6" s="132">
        <f>F8+F7</f>
        <v>489.95</v>
      </c>
      <c r="G6" s="133"/>
      <c r="H6" s="132">
        <f>H8+H7</f>
        <v>489.95</v>
      </c>
      <c r="I6" s="133"/>
      <c r="J6" s="2">
        <v>10</v>
      </c>
      <c r="K6" s="2"/>
      <c r="L6" s="19">
        <f>H6/F6*100%</f>
        <v>1</v>
      </c>
      <c r="M6" s="19"/>
      <c r="N6" s="86">
        <f>J6*L6</f>
        <v>10</v>
      </c>
    </row>
    <row r="7" customFormat="1" ht="15" customHeight="1" spans="1:14">
      <c r="A7" s="2"/>
      <c r="B7" s="2"/>
      <c r="C7" s="2" t="s">
        <v>300</v>
      </c>
      <c r="D7" s="2"/>
      <c r="E7" s="2">
        <v>453.2</v>
      </c>
      <c r="F7" s="2">
        <v>453.2</v>
      </c>
      <c r="G7" s="2"/>
      <c r="H7" s="2">
        <v>453.2</v>
      </c>
      <c r="I7" s="2"/>
      <c r="J7" s="2">
        <v>10</v>
      </c>
      <c r="K7" s="2"/>
      <c r="L7" s="19">
        <f>H7/F7*100%</f>
        <v>1</v>
      </c>
      <c r="M7" s="19"/>
      <c r="N7" s="86">
        <f>J7*L7</f>
        <v>10</v>
      </c>
    </row>
    <row r="8" customFormat="1" ht="15" customHeight="1" spans="1:14">
      <c r="A8" s="2"/>
      <c r="B8" s="2"/>
      <c r="C8" s="2" t="s">
        <v>301</v>
      </c>
      <c r="D8" s="2"/>
      <c r="E8" s="2">
        <v>36.75</v>
      </c>
      <c r="F8" s="2">
        <v>36.75</v>
      </c>
      <c r="G8" s="2"/>
      <c r="H8" s="2">
        <v>36.75</v>
      </c>
      <c r="I8" s="2"/>
      <c r="J8" s="2">
        <v>10</v>
      </c>
      <c r="K8" s="2"/>
      <c r="L8" s="19">
        <v>1</v>
      </c>
      <c r="M8" s="19"/>
      <c r="N8" s="86">
        <f>J8*L8</f>
        <v>10</v>
      </c>
    </row>
    <row r="9" customFormat="1" ht="15" customHeight="1" spans="1:14">
      <c r="A9" s="2"/>
      <c r="B9" s="2"/>
      <c r="C9" s="2" t="s">
        <v>302</v>
      </c>
      <c r="D9" s="2"/>
      <c r="E9" s="2"/>
      <c r="F9" s="2"/>
      <c r="G9" s="2"/>
      <c r="H9" s="2"/>
      <c r="I9" s="2"/>
      <c r="J9" s="2" t="s">
        <v>303</v>
      </c>
      <c r="K9" s="2"/>
      <c r="L9" s="2"/>
      <c r="M9" s="2"/>
      <c r="N9" s="2" t="s">
        <v>303</v>
      </c>
    </row>
    <row r="10" customFormat="1" ht="15" customHeight="1" spans="1:14">
      <c r="A10" s="2" t="s">
        <v>304</v>
      </c>
      <c r="B10" s="2" t="s">
        <v>75</v>
      </c>
      <c r="C10" s="2"/>
      <c r="D10" s="2"/>
      <c r="E10" s="2"/>
      <c r="F10" s="2"/>
      <c r="G10" s="2"/>
      <c r="H10" s="2" t="s">
        <v>305</v>
      </c>
      <c r="I10" s="2"/>
      <c r="J10" s="2"/>
      <c r="K10" s="2"/>
      <c r="L10" s="2"/>
      <c r="M10" s="2"/>
      <c r="N10" s="2"/>
    </row>
    <row r="11" customFormat="1" ht="84" customHeight="1" spans="1:14">
      <c r="A11" s="2"/>
      <c r="B11" s="164" t="s">
        <v>755</v>
      </c>
      <c r="C11" s="165"/>
      <c r="D11" s="165"/>
      <c r="E11" s="165"/>
      <c r="F11" s="165"/>
      <c r="G11" s="166"/>
      <c r="H11" s="164" t="s">
        <v>756</v>
      </c>
      <c r="I11" s="165"/>
      <c r="J11" s="165"/>
      <c r="K11" s="165"/>
      <c r="L11" s="165"/>
      <c r="M11" s="165"/>
      <c r="N11" s="166"/>
    </row>
    <row r="12" customFormat="1" ht="27.75" customHeight="1" spans="1:14">
      <c r="A12" s="5" t="s">
        <v>308</v>
      </c>
      <c r="B12" s="6" t="s">
        <v>82</v>
      </c>
      <c r="C12" s="6" t="s">
        <v>83</v>
      </c>
      <c r="D12" s="6" t="s">
        <v>84</v>
      </c>
      <c r="E12" s="6"/>
      <c r="F12" s="6"/>
      <c r="G12" s="6" t="s">
        <v>85</v>
      </c>
      <c r="H12" s="6" t="s">
        <v>86</v>
      </c>
      <c r="I12" s="6" t="s">
        <v>69</v>
      </c>
      <c r="J12" s="6"/>
      <c r="K12" s="6" t="s">
        <v>70</v>
      </c>
      <c r="L12" s="6"/>
      <c r="M12" s="6" t="s">
        <v>87</v>
      </c>
      <c r="N12" s="6"/>
    </row>
    <row r="13" customFormat="1" ht="20" customHeight="1" spans="1:14">
      <c r="A13" s="5"/>
      <c r="B13" s="66" t="s">
        <v>309</v>
      </c>
      <c r="C13" s="66" t="s">
        <v>310</v>
      </c>
      <c r="D13" s="7" t="s">
        <v>163</v>
      </c>
      <c r="E13" s="7"/>
      <c r="F13" s="7"/>
      <c r="G13" s="182">
        <v>1</v>
      </c>
      <c r="H13" s="182">
        <v>1</v>
      </c>
      <c r="I13" s="6">
        <v>10</v>
      </c>
      <c r="J13" s="6"/>
      <c r="K13" s="194">
        <f>I13*H13</f>
        <v>10</v>
      </c>
      <c r="L13" s="194"/>
      <c r="M13" s="6"/>
      <c r="N13" s="6"/>
    </row>
    <row r="14" customFormat="1" ht="20" customHeight="1" spans="1:14">
      <c r="A14" s="5"/>
      <c r="B14" s="70"/>
      <c r="C14" s="72"/>
      <c r="D14" s="7" t="s">
        <v>757</v>
      </c>
      <c r="E14" s="7"/>
      <c r="F14" s="7"/>
      <c r="G14" s="182">
        <v>1</v>
      </c>
      <c r="H14" s="182">
        <v>1</v>
      </c>
      <c r="I14" s="6">
        <v>10</v>
      </c>
      <c r="J14" s="6"/>
      <c r="K14" s="6">
        <v>10</v>
      </c>
      <c r="L14" s="6"/>
      <c r="M14" s="6"/>
      <c r="N14" s="6"/>
    </row>
    <row r="15" customFormat="1" ht="38" customHeight="1" spans="1:14">
      <c r="A15" s="5"/>
      <c r="B15" s="70"/>
      <c r="C15" s="6" t="s">
        <v>315</v>
      </c>
      <c r="D15" s="183" t="s">
        <v>758</v>
      </c>
      <c r="E15" s="184"/>
      <c r="F15" s="185"/>
      <c r="G15" s="186" t="s">
        <v>153</v>
      </c>
      <c r="H15" s="186" t="s">
        <v>153</v>
      </c>
      <c r="I15" s="6">
        <v>10</v>
      </c>
      <c r="J15" s="6"/>
      <c r="K15" s="6">
        <v>10</v>
      </c>
      <c r="L15" s="6"/>
      <c r="M15" s="174"/>
      <c r="N15" s="174"/>
    </row>
    <row r="16" customFormat="1" ht="44" customHeight="1" spans="1:14">
      <c r="A16" s="5"/>
      <c r="B16" s="70"/>
      <c r="C16" s="6"/>
      <c r="D16" s="7" t="s">
        <v>759</v>
      </c>
      <c r="E16" s="7"/>
      <c r="F16" s="7"/>
      <c r="G16" s="186" t="s">
        <v>377</v>
      </c>
      <c r="H16" s="186" t="s">
        <v>377</v>
      </c>
      <c r="I16" s="6">
        <v>10</v>
      </c>
      <c r="J16" s="6"/>
      <c r="K16" s="194">
        <v>10</v>
      </c>
      <c r="L16" s="194"/>
      <c r="M16" s="6"/>
      <c r="N16" s="6"/>
    </row>
    <row r="17" customFormat="1" ht="48" customHeight="1" spans="1:14">
      <c r="A17" s="5"/>
      <c r="B17" s="70"/>
      <c r="C17" s="6" t="s">
        <v>317</v>
      </c>
      <c r="D17" s="187" t="s">
        <v>713</v>
      </c>
      <c r="E17" s="188"/>
      <c r="F17" s="189"/>
      <c r="G17" s="186" t="s">
        <v>377</v>
      </c>
      <c r="H17" s="186" t="s">
        <v>377</v>
      </c>
      <c r="I17" s="6">
        <v>5</v>
      </c>
      <c r="J17" s="6"/>
      <c r="K17" s="194">
        <v>5</v>
      </c>
      <c r="L17" s="194"/>
      <c r="M17" s="6"/>
      <c r="N17" s="6"/>
    </row>
    <row r="18" customFormat="1" ht="48" customHeight="1" spans="1:14">
      <c r="A18" s="5"/>
      <c r="B18" s="70"/>
      <c r="C18" s="6"/>
      <c r="D18" s="67" t="s">
        <v>760</v>
      </c>
      <c r="E18" s="68"/>
      <c r="F18" s="69"/>
      <c r="G18" s="190" t="s">
        <v>117</v>
      </c>
      <c r="H18" s="190" t="s">
        <v>117</v>
      </c>
      <c r="I18" s="6">
        <v>5</v>
      </c>
      <c r="J18" s="6"/>
      <c r="K18" s="195">
        <v>5</v>
      </c>
      <c r="L18" s="196"/>
      <c r="M18" s="174"/>
      <c r="N18" s="174"/>
    </row>
    <row r="19" customFormat="1" ht="42" customHeight="1" spans="1:14">
      <c r="A19" s="5"/>
      <c r="B19" s="72"/>
      <c r="C19" s="191" t="s">
        <v>319</v>
      </c>
      <c r="D19" s="187" t="s">
        <v>446</v>
      </c>
      <c r="E19" s="188"/>
      <c r="F19" s="189"/>
      <c r="G19" s="186" t="s">
        <v>377</v>
      </c>
      <c r="H19" s="186" t="s">
        <v>377</v>
      </c>
      <c r="I19" s="6">
        <v>10</v>
      </c>
      <c r="J19" s="6"/>
      <c r="K19" s="6">
        <v>10</v>
      </c>
      <c r="L19" s="6"/>
      <c r="M19" s="174"/>
      <c r="N19" s="174"/>
    </row>
    <row r="20" customFormat="1" ht="30" customHeight="1" spans="1:14">
      <c r="A20" s="5"/>
      <c r="B20" s="6" t="s">
        <v>321</v>
      </c>
      <c r="C20" s="6" t="s">
        <v>122</v>
      </c>
      <c r="D20" s="192" t="s">
        <v>695</v>
      </c>
      <c r="E20" s="192"/>
      <c r="F20" s="192"/>
      <c r="G20" s="6" t="s">
        <v>329</v>
      </c>
      <c r="H20" s="6" t="s">
        <v>329</v>
      </c>
      <c r="I20" s="6">
        <v>5</v>
      </c>
      <c r="J20" s="6"/>
      <c r="K20" s="6">
        <v>5</v>
      </c>
      <c r="L20" s="6"/>
      <c r="M20" s="6"/>
      <c r="N20" s="6"/>
    </row>
    <row r="21" customFormat="1" ht="30" customHeight="1" spans="1:14">
      <c r="A21" s="5"/>
      <c r="B21" s="6"/>
      <c r="C21" s="66" t="s">
        <v>124</v>
      </c>
      <c r="D21" s="187" t="s">
        <v>718</v>
      </c>
      <c r="E21" s="188"/>
      <c r="F21" s="189"/>
      <c r="G21" s="6" t="s">
        <v>761</v>
      </c>
      <c r="H21" s="6" t="s">
        <v>761</v>
      </c>
      <c r="I21" s="6">
        <v>4</v>
      </c>
      <c r="J21" s="6"/>
      <c r="K21" s="6">
        <v>4</v>
      </c>
      <c r="L21" s="6"/>
      <c r="M21" s="6"/>
      <c r="N21" s="6"/>
    </row>
    <row r="22" customFormat="1" ht="30" customHeight="1" spans="1:14">
      <c r="A22" s="5"/>
      <c r="B22" s="6"/>
      <c r="C22" s="72"/>
      <c r="D22" s="187" t="s">
        <v>393</v>
      </c>
      <c r="E22" s="188"/>
      <c r="F22" s="189"/>
      <c r="G22" s="6" t="s">
        <v>329</v>
      </c>
      <c r="H22" s="6" t="s">
        <v>329</v>
      </c>
      <c r="I22" s="6">
        <v>4</v>
      </c>
      <c r="J22" s="6"/>
      <c r="K22" s="6">
        <v>4</v>
      </c>
      <c r="L22" s="6"/>
      <c r="M22" s="6"/>
      <c r="N22" s="6"/>
    </row>
    <row r="23" customFormat="1" ht="30" customHeight="1" spans="1:14">
      <c r="A23" s="5"/>
      <c r="B23" s="6"/>
      <c r="C23" s="70" t="s">
        <v>126</v>
      </c>
      <c r="D23" s="7" t="s">
        <v>697</v>
      </c>
      <c r="E23" s="7"/>
      <c r="F23" s="7"/>
      <c r="G23" s="6" t="s">
        <v>125</v>
      </c>
      <c r="H23" s="6" t="s">
        <v>125</v>
      </c>
      <c r="I23" s="6">
        <v>4</v>
      </c>
      <c r="J23" s="6"/>
      <c r="K23" s="6">
        <v>4</v>
      </c>
      <c r="L23" s="6"/>
      <c r="M23" s="6"/>
      <c r="N23" s="6"/>
    </row>
    <row r="24" customFormat="1" ht="27.75" customHeight="1" spans="1:14">
      <c r="A24" s="5"/>
      <c r="B24" s="6"/>
      <c r="C24" s="70"/>
      <c r="D24" s="7" t="s">
        <v>698</v>
      </c>
      <c r="E24" s="7"/>
      <c r="F24" s="7"/>
      <c r="G24" s="6" t="s">
        <v>329</v>
      </c>
      <c r="H24" s="6" t="s">
        <v>329</v>
      </c>
      <c r="I24" s="6">
        <v>4</v>
      </c>
      <c r="J24" s="6"/>
      <c r="K24" s="6">
        <v>4</v>
      </c>
      <c r="L24" s="6"/>
      <c r="M24" s="6"/>
      <c r="N24" s="6"/>
    </row>
    <row r="25" customFormat="1" ht="30.75" customHeight="1" spans="1:14">
      <c r="A25" s="5"/>
      <c r="B25" s="6"/>
      <c r="C25" s="66" t="s">
        <v>327</v>
      </c>
      <c r="D25" s="193" t="s">
        <v>700</v>
      </c>
      <c r="E25" s="193"/>
      <c r="F25" s="193"/>
      <c r="G25" s="6" t="s">
        <v>329</v>
      </c>
      <c r="H25" s="6" t="s">
        <v>329</v>
      </c>
      <c r="I25" s="6">
        <v>3</v>
      </c>
      <c r="J25" s="6"/>
      <c r="K25" s="6">
        <v>3</v>
      </c>
      <c r="L25" s="6"/>
      <c r="M25" s="6"/>
      <c r="N25" s="6"/>
    </row>
    <row r="26" customFormat="1" ht="30.75" customHeight="1" spans="1:14">
      <c r="A26" s="5"/>
      <c r="B26" s="6"/>
      <c r="C26" s="70"/>
      <c r="D26" s="193" t="s">
        <v>695</v>
      </c>
      <c r="E26" s="193"/>
      <c r="F26" s="193"/>
      <c r="G26" s="6" t="s">
        <v>696</v>
      </c>
      <c r="H26" s="6" t="s">
        <v>696</v>
      </c>
      <c r="I26" s="6">
        <v>3</v>
      </c>
      <c r="J26" s="6"/>
      <c r="K26" s="6">
        <v>3</v>
      </c>
      <c r="L26" s="6"/>
      <c r="M26" s="6"/>
      <c r="N26" s="6"/>
    </row>
    <row r="27" customFormat="1" ht="30" customHeight="1" spans="1:14">
      <c r="A27" s="5"/>
      <c r="B27" s="6"/>
      <c r="C27" s="70"/>
      <c r="D27" s="174" t="s">
        <v>699</v>
      </c>
      <c r="E27" s="174"/>
      <c r="F27" s="174"/>
      <c r="G27" s="6" t="s">
        <v>329</v>
      </c>
      <c r="H27" s="6" t="s">
        <v>329</v>
      </c>
      <c r="I27" s="6">
        <v>3</v>
      </c>
      <c r="J27" s="6"/>
      <c r="K27" s="6">
        <v>3</v>
      </c>
      <c r="L27" s="6"/>
      <c r="M27" s="6"/>
      <c r="N27" s="6"/>
    </row>
    <row r="28" customFormat="1" ht="36.75" customHeight="1" spans="1:14">
      <c r="A28" s="5"/>
      <c r="B28" s="6" t="s">
        <v>332</v>
      </c>
      <c r="C28" s="6" t="s">
        <v>333</v>
      </c>
      <c r="D28" s="7" t="s">
        <v>701</v>
      </c>
      <c r="E28" s="7"/>
      <c r="F28" s="7"/>
      <c r="G28" s="6" t="s">
        <v>335</v>
      </c>
      <c r="H28" s="8">
        <v>0.95</v>
      </c>
      <c r="I28" s="6">
        <v>10</v>
      </c>
      <c r="J28" s="6"/>
      <c r="K28" s="6">
        <v>10</v>
      </c>
      <c r="L28" s="6"/>
      <c r="M28" s="6"/>
      <c r="N28" s="6"/>
    </row>
    <row r="29" customFormat="1" ht="15" customHeight="1" spans="1:14">
      <c r="A29" s="9" t="s">
        <v>336</v>
      </c>
      <c r="B29" s="9"/>
      <c r="C29" s="9"/>
      <c r="D29" s="9"/>
      <c r="E29" s="9"/>
      <c r="F29" s="9"/>
      <c r="G29" s="9"/>
      <c r="H29" s="9"/>
      <c r="I29" s="9">
        <f>SUM(I13:I28)</f>
        <v>100</v>
      </c>
      <c r="J29" s="9"/>
      <c r="K29" s="175">
        <f>SUM(K13:K28)</f>
        <v>100</v>
      </c>
      <c r="L29" s="175"/>
      <c r="M29" s="15"/>
      <c r="N29" s="15"/>
    </row>
    <row r="30" customFormat="1" spans="1:14">
      <c r="A30" s="10" t="s">
        <v>337</v>
      </c>
      <c r="B30" s="11" t="s">
        <v>400</v>
      </c>
      <c r="C30" s="12"/>
      <c r="D30" s="12"/>
      <c r="E30" s="12"/>
      <c r="F30" s="12"/>
      <c r="G30" s="12"/>
      <c r="H30" s="12"/>
      <c r="I30" s="12"/>
      <c r="J30" s="12"/>
      <c r="K30" s="12"/>
      <c r="L30" s="12"/>
      <c r="M30" s="12"/>
      <c r="N30" s="16"/>
    </row>
    <row r="31" customFormat="1" spans="1:14">
      <c r="A31" s="13" t="s">
        <v>339</v>
      </c>
      <c r="B31" s="13"/>
      <c r="C31" s="13"/>
      <c r="D31" s="13"/>
      <c r="E31" s="13"/>
      <c r="F31" s="13"/>
      <c r="G31" s="13"/>
      <c r="H31" s="13"/>
      <c r="I31" s="13"/>
      <c r="J31" s="13"/>
      <c r="K31" s="13"/>
      <c r="L31" s="13"/>
      <c r="M31" s="13"/>
      <c r="N31" s="13"/>
    </row>
    <row r="32" customFormat="1" ht="51.95" customHeight="1" spans="1:14">
      <c r="A32" s="13" t="s">
        <v>340</v>
      </c>
      <c r="B32" s="13"/>
      <c r="C32" s="13"/>
      <c r="D32" s="13"/>
      <c r="E32" s="13"/>
      <c r="F32" s="13"/>
      <c r="G32" s="13"/>
      <c r="H32" s="13"/>
      <c r="I32" s="13"/>
      <c r="J32" s="13"/>
      <c r="K32" s="13"/>
      <c r="L32" s="13"/>
      <c r="M32" s="13"/>
      <c r="N32" s="13"/>
    </row>
    <row r="33" customFormat="1" ht="41.1" customHeight="1" spans="1:14">
      <c r="A33" s="13" t="s">
        <v>341</v>
      </c>
      <c r="B33" s="13"/>
      <c r="C33" s="13"/>
      <c r="D33" s="13"/>
      <c r="E33" s="13"/>
      <c r="F33" s="13"/>
      <c r="G33" s="13"/>
      <c r="H33" s="13"/>
      <c r="I33" s="13"/>
      <c r="J33" s="13"/>
      <c r="K33" s="13"/>
      <c r="L33" s="13"/>
      <c r="M33" s="13"/>
      <c r="N33" s="13"/>
    </row>
    <row r="34" customFormat="1" ht="15.95" customHeight="1"/>
  </sheetData>
  <mergeCells count="125">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A29:H29"/>
    <mergeCell ref="I29:J29"/>
    <mergeCell ref="K29:L29"/>
    <mergeCell ref="M29:N29"/>
    <mergeCell ref="B30:N30"/>
    <mergeCell ref="A31:N31"/>
    <mergeCell ref="A32:N32"/>
    <mergeCell ref="A33:N33"/>
    <mergeCell ref="A10:A11"/>
    <mergeCell ref="A12:A28"/>
    <mergeCell ref="B13:B19"/>
    <mergeCell ref="B20:B27"/>
    <mergeCell ref="C13:C14"/>
    <mergeCell ref="C15:C16"/>
    <mergeCell ref="C17:C18"/>
    <mergeCell ref="C21:C22"/>
    <mergeCell ref="C23:C24"/>
    <mergeCell ref="C25:C27"/>
    <mergeCell ref="E4:E5"/>
    <mergeCell ref="N4:N5"/>
    <mergeCell ref="A4:B9"/>
    <mergeCell ref="C4:D5"/>
    <mergeCell ref="F4:G5"/>
    <mergeCell ref="H4:I5"/>
    <mergeCell ref="J4:K5"/>
    <mergeCell ref="L4:M5"/>
  </mergeCells>
  <pageMargins left="0.751388888888889" right="0.751388888888889" top="1" bottom="1" header="0.511805555555556" footer="0.511805555555556"/>
  <pageSetup paperSize="9" scale="72" orientation="portrait" horizontalDpi="600"/>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1"/>
  <sheetViews>
    <sheetView workbookViewId="0">
      <selection activeCell="R15" sqref="R15"/>
    </sheetView>
  </sheetViews>
  <sheetFormatPr defaultColWidth="9" defaultRowHeight="13.5"/>
  <cols>
    <col min="1" max="1" width="5.25" customWidth="1"/>
    <col min="3" max="3" width="7.25" customWidth="1"/>
    <col min="5" max="5" width="12.375" customWidth="1"/>
    <col min="6" max="6" width="5.125" customWidth="1"/>
    <col min="7" max="7" width="10.875" customWidth="1"/>
    <col min="8" max="8" width="9.125" customWidth="1"/>
    <col min="9" max="9" width="6.875" customWidth="1"/>
    <col min="10" max="10" width="0.875" customWidth="1"/>
    <col min="11" max="11" width="8" customWidth="1"/>
    <col min="12" max="12" width="1" customWidth="1"/>
    <col min="13" max="13" width="6.875" customWidth="1"/>
    <col min="14" max="14" width="7.125" customWidth="1"/>
  </cols>
  <sheetData>
    <row r="1" ht="42" customHeight="1" spans="1:14">
      <c r="A1" s="1" t="s">
        <v>762</v>
      </c>
      <c r="B1" s="1"/>
      <c r="C1" s="1"/>
      <c r="D1" s="1"/>
      <c r="E1" s="1"/>
      <c r="F1" s="1"/>
      <c r="G1" s="1"/>
      <c r="H1" s="1"/>
      <c r="I1" s="1"/>
      <c r="J1" s="1"/>
      <c r="K1" s="1"/>
      <c r="L1" s="1"/>
      <c r="M1" s="1"/>
      <c r="N1" s="1"/>
    </row>
    <row r="2" ht="15" customHeight="1" spans="1:14">
      <c r="A2" s="2" t="s">
        <v>181</v>
      </c>
      <c r="B2" s="2"/>
      <c r="C2" s="2" t="s">
        <v>763</v>
      </c>
      <c r="D2" s="2"/>
      <c r="E2" s="2"/>
      <c r="F2" s="2"/>
      <c r="G2" s="2"/>
      <c r="H2" s="2"/>
      <c r="I2" s="2"/>
      <c r="J2" s="2"/>
      <c r="K2" s="2"/>
      <c r="L2" s="2"/>
      <c r="M2" s="2"/>
      <c r="N2" s="2"/>
    </row>
    <row r="3" ht="15" customHeight="1" spans="1:14">
      <c r="A3" s="2" t="s">
        <v>182</v>
      </c>
      <c r="B3" s="2"/>
      <c r="C3" s="2" t="s">
        <v>194</v>
      </c>
      <c r="D3" s="2"/>
      <c r="E3" s="2"/>
      <c r="F3" s="2"/>
      <c r="G3" s="2"/>
      <c r="H3" s="2" t="s">
        <v>295</v>
      </c>
      <c r="I3" s="2"/>
      <c r="J3" s="2" t="s">
        <v>63</v>
      </c>
      <c r="K3" s="2"/>
      <c r="L3" s="2"/>
      <c r="M3" s="2"/>
      <c r="N3" s="2"/>
    </row>
    <row r="4" ht="15" customHeight="1" spans="1:14">
      <c r="A4" s="2" t="s">
        <v>183</v>
      </c>
      <c r="B4" s="2"/>
      <c r="C4" s="2"/>
      <c r="D4" s="2"/>
      <c r="E4" s="2" t="s">
        <v>65</v>
      </c>
      <c r="F4" s="2" t="s">
        <v>296</v>
      </c>
      <c r="G4" s="2"/>
      <c r="H4" s="2" t="s">
        <v>297</v>
      </c>
      <c r="I4" s="2"/>
      <c r="J4" s="2" t="s">
        <v>69</v>
      </c>
      <c r="K4" s="2"/>
      <c r="L4" s="2" t="s">
        <v>298</v>
      </c>
      <c r="M4" s="2"/>
      <c r="N4" s="2" t="s">
        <v>70</v>
      </c>
    </row>
    <row r="5" ht="15" customHeight="1" spans="1:14">
      <c r="A5" s="2"/>
      <c r="B5" s="2"/>
      <c r="C5" s="2"/>
      <c r="D5" s="2"/>
      <c r="E5" s="2"/>
      <c r="F5" s="2"/>
      <c r="G5" s="2"/>
      <c r="H5" s="2"/>
      <c r="I5" s="2"/>
      <c r="J5" s="2"/>
      <c r="K5" s="2"/>
      <c r="L5" s="2"/>
      <c r="M5" s="2"/>
      <c r="N5" s="2"/>
    </row>
    <row r="6" ht="15" customHeight="1" spans="1:14">
      <c r="A6" s="2"/>
      <c r="B6" s="2"/>
      <c r="C6" s="3" t="s">
        <v>299</v>
      </c>
      <c r="D6" s="3"/>
      <c r="E6" s="132">
        <v>3256.31</v>
      </c>
      <c r="F6" s="132">
        <v>3256.31</v>
      </c>
      <c r="G6" s="133"/>
      <c r="H6" s="132">
        <f>H7+H8+H9</f>
        <v>3256.31</v>
      </c>
      <c r="I6" s="133"/>
      <c r="J6" s="132">
        <v>10</v>
      </c>
      <c r="K6" s="133"/>
      <c r="L6" s="14">
        <v>1</v>
      </c>
      <c r="M6" s="2"/>
      <c r="N6" s="2">
        <v>10</v>
      </c>
    </row>
    <row r="7" ht="15" customHeight="1" spans="1:14">
      <c r="A7" s="2"/>
      <c r="B7" s="2"/>
      <c r="C7" s="2" t="s">
        <v>300</v>
      </c>
      <c r="D7" s="2"/>
      <c r="E7" s="132">
        <v>3256.31</v>
      </c>
      <c r="F7" s="132">
        <v>3256.31</v>
      </c>
      <c r="G7" s="133"/>
      <c r="H7" s="2">
        <v>3256.31</v>
      </c>
      <c r="I7" s="2"/>
      <c r="J7" s="2">
        <v>10</v>
      </c>
      <c r="K7" s="2"/>
      <c r="L7" s="14">
        <v>1</v>
      </c>
      <c r="M7" s="2"/>
      <c r="N7" s="2">
        <v>10</v>
      </c>
    </row>
    <row r="8" ht="15" customHeight="1" spans="1:14">
      <c r="A8" s="2"/>
      <c r="B8" s="2"/>
      <c r="C8" s="2" t="s">
        <v>301</v>
      </c>
      <c r="D8" s="2"/>
      <c r="E8" s="2"/>
      <c r="F8" s="2"/>
      <c r="G8" s="2"/>
      <c r="H8" s="2"/>
      <c r="I8" s="2"/>
      <c r="J8" s="2"/>
      <c r="K8" s="2"/>
      <c r="L8" s="14"/>
      <c r="M8" s="2"/>
      <c r="N8" s="2"/>
    </row>
    <row r="9" ht="15" customHeight="1" spans="1:14">
      <c r="A9" s="2"/>
      <c r="B9" s="2"/>
      <c r="C9" s="2" t="s">
        <v>302</v>
      </c>
      <c r="D9" s="2"/>
      <c r="E9" s="2"/>
      <c r="F9" s="2"/>
      <c r="G9" s="2"/>
      <c r="H9" s="2"/>
      <c r="I9" s="2"/>
      <c r="J9" s="2" t="s">
        <v>303</v>
      </c>
      <c r="K9" s="2"/>
      <c r="L9" s="2"/>
      <c r="M9" s="2"/>
      <c r="N9" s="2" t="s">
        <v>303</v>
      </c>
    </row>
    <row r="10" ht="15" customHeight="1" spans="1:14">
      <c r="A10" s="2" t="s">
        <v>304</v>
      </c>
      <c r="B10" s="2" t="s">
        <v>75</v>
      </c>
      <c r="C10" s="2"/>
      <c r="D10" s="2"/>
      <c r="E10" s="2"/>
      <c r="F10" s="2"/>
      <c r="G10" s="2"/>
      <c r="H10" s="2" t="s">
        <v>305</v>
      </c>
      <c r="I10" s="2"/>
      <c r="J10" s="2"/>
      <c r="K10" s="2"/>
      <c r="L10" s="2"/>
      <c r="M10" s="2"/>
      <c r="N10" s="2"/>
    </row>
    <row r="11" ht="72" customHeight="1" spans="1:14">
      <c r="A11" s="2"/>
      <c r="B11" s="4" t="s">
        <v>764</v>
      </c>
      <c r="C11" s="4"/>
      <c r="D11" s="4"/>
      <c r="E11" s="4"/>
      <c r="F11" s="4"/>
      <c r="G11" s="4"/>
      <c r="H11" s="4" t="s">
        <v>765</v>
      </c>
      <c r="I11" s="4"/>
      <c r="J11" s="4"/>
      <c r="K11" s="4"/>
      <c r="L11" s="4"/>
      <c r="M11" s="4"/>
      <c r="N11" s="4"/>
    </row>
    <row r="12" ht="30" customHeight="1" spans="1:14">
      <c r="A12" s="5" t="s">
        <v>308</v>
      </c>
      <c r="B12" s="6" t="s">
        <v>82</v>
      </c>
      <c r="C12" s="6" t="s">
        <v>83</v>
      </c>
      <c r="D12" s="6" t="s">
        <v>84</v>
      </c>
      <c r="E12" s="6"/>
      <c r="F12" s="6"/>
      <c r="G12" s="6" t="s">
        <v>85</v>
      </c>
      <c r="H12" s="6" t="s">
        <v>86</v>
      </c>
      <c r="I12" s="6" t="s">
        <v>69</v>
      </c>
      <c r="J12" s="6"/>
      <c r="K12" s="6" t="s">
        <v>70</v>
      </c>
      <c r="L12" s="6"/>
      <c r="M12" s="6" t="s">
        <v>87</v>
      </c>
      <c r="N12" s="6"/>
    </row>
    <row r="13" ht="31.9" customHeight="1" spans="1:14">
      <c r="A13" s="5"/>
      <c r="B13" s="6" t="s">
        <v>309</v>
      </c>
      <c r="C13" s="66" t="s">
        <v>310</v>
      </c>
      <c r="D13" s="82" t="s">
        <v>766</v>
      </c>
      <c r="E13" s="82"/>
      <c r="F13" s="82"/>
      <c r="G13" s="177">
        <v>1</v>
      </c>
      <c r="H13" s="177">
        <v>1</v>
      </c>
      <c r="I13" s="6">
        <v>10</v>
      </c>
      <c r="J13" s="6"/>
      <c r="K13" s="6">
        <v>10</v>
      </c>
      <c r="L13" s="6"/>
      <c r="M13" s="6"/>
      <c r="N13" s="6"/>
    </row>
    <row r="14" ht="31.9" customHeight="1" spans="1:14">
      <c r="A14" s="5"/>
      <c r="B14" s="6"/>
      <c r="C14" s="70"/>
      <c r="D14" s="82" t="s">
        <v>767</v>
      </c>
      <c r="E14" s="82"/>
      <c r="F14" s="82"/>
      <c r="G14" s="177">
        <v>1</v>
      </c>
      <c r="H14" s="177">
        <v>1</v>
      </c>
      <c r="I14" s="6">
        <v>10</v>
      </c>
      <c r="J14" s="6"/>
      <c r="K14" s="6">
        <v>10</v>
      </c>
      <c r="L14" s="6"/>
      <c r="M14" s="6"/>
      <c r="N14" s="6"/>
    </row>
    <row r="15" ht="31.9" customHeight="1" spans="1:14">
      <c r="A15" s="5"/>
      <c r="B15" s="6"/>
      <c r="C15" s="72"/>
      <c r="D15" s="82" t="s">
        <v>768</v>
      </c>
      <c r="E15" s="82"/>
      <c r="F15" s="82"/>
      <c r="G15" s="178" t="s">
        <v>769</v>
      </c>
      <c r="H15" s="178" t="s">
        <v>769</v>
      </c>
      <c r="I15" s="6">
        <v>10</v>
      </c>
      <c r="J15" s="6"/>
      <c r="K15" s="6">
        <v>10</v>
      </c>
      <c r="L15" s="6"/>
      <c r="M15" s="6"/>
      <c r="N15" s="6"/>
    </row>
    <row r="16" ht="26.45" customHeight="1" spans="1:14">
      <c r="A16" s="5"/>
      <c r="B16" s="6"/>
      <c r="C16" s="6" t="s">
        <v>315</v>
      </c>
      <c r="D16" s="7" t="s">
        <v>770</v>
      </c>
      <c r="E16" s="7"/>
      <c r="F16" s="7"/>
      <c r="G16" s="179" t="s">
        <v>335</v>
      </c>
      <c r="H16" s="84">
        <v>1</v>
      </c>
      <c r="I16" s="6">
        <v>10</v>
      </c>
      <c r="J16" s="6"/>
      <c r="K16" s="6">
        <v>10</v>
      </c>
      <c r="L16" s="6"/>
      <c r="M16" s="6"/>
      <c r="N16" s="6"/>
    </row>
    <row r="17" ht="26.45" customHeight="1" spans="1:14">
      <c r="A17" s="5"/>
      <c r="B17" s="6"/>
      <c r="C17" s="66" t="s">
        <v>317</v>
      </c>
      <c r="D17" s="7" t="s">
        <v>771</v>
      </c>
      <c r="E17" s="7"/>
      <c r="F17" s="7"/>
      <c r="G17" s="84">
        <v>1</v>
      </c>
      <c r="H17" s="84">
        <v>1</v>
      </c>
      <c r="I17" s="6">
        <v>10</v>
      </c>
      <c r="J17" s="6"/>
      <c r="K17" s="6">
        <v>10</v>
      </c>
      <c r="L17" s="6"/>
      <c r="M17" s="6"/>
      <c r="N17" s="6"/>
    </row>
    <row r="18" ht="26.45" customHeight="1" spans="1:14">
      <c r="A18" s="5"/>
      <c r="B18" s="6"/>
      <c r="C18" s="6" t="s">
        <v>319</v>
      </c>
      <c r="D18" s="7" t="s">
        <v>320</v>
      </c>
      <c r="E18" s="7"/>
      <c r="F18" s="7"/>
      <c r="G18" s="84" t="s">
        <v>120</v>
      </c>
      <c r="H18" s="84" t="s">
        <v>120</v>
      </c>
      <c r="I18" s="6">
        <v>10</v>
      </c>
      <c r="J18" s="6"/>
      <c r="K18" s="6">
        <v>10</v>
      </c>
      <c r="L18" s="6"/>
      <c r="M18" s="6"/>
      <c r="N18" s="6"/>
    </row>
    <row r="19" ht="26.45" customHeight="1" spans="1:14">
      <c r="A19" s="5"/>
      <c r="B19" s="6" t="s">
        <v>321</v>
      </c>
      <c r="C19" s="66" t="s">
        <v>124</v>
      </c>
      <c r="D19" s="7" t="s">
        <v>772</v>
      </c>
      <c r="E19" s="7"/>
      <c r="F19" s="7"/>
      <c r="G19" s="6" t="s">
        <v>329</v>
      </c>
      <c r="H19" s="6" t="s">
        <v>329</v>
      </c>
      <c r="I19" s="74">
        <v>5</v>
      </c>
      <c r="J19" s="75"/>
      <c r="K19" s="74">
        <v>5</v>
      </c>
      <c r="L19" s="75"/>
      <c r="M19" s="74"/>
      <c r="N19" s="75"/>
    </row>
    <row r="20" ht="26.45" customHeight="1" spans="1:14">
      <c r="A20" s="5"/>
      <c r="B20" s="6"/>
      <c r="C20" s="70"/>
      <c r="D20" s="7" t="s">
        <v>773</v>
      </c>
      <c r="E20" s="7"/>
      <c r="F20" s="7"/>
      <c r="G20" s="6" t="s">
        <v>389</v>
      </c>
      <c r="H20" s="6" t="s">
        <v>389</v>
      </c>
      <c r="I20" s="74">
        <v>5</v>
      </c>
      <c r="J20" s="75"/>
      <c r="K20" s="74">
        <v>5</v>
      </c>
      <c r="L20" s="75"/>
      <c r="M20" s="74"/>
      <c r="N20" s="75"/>
    </row>
    <row r="21" ht="26.45" customHeight="1" spans="1:14">
      <c r="A21" s="5"/>
      <c r="B21" s="6"/>
      <c r="C21" s="72"/>
      <c r="D21" s="7" t="s">
        <v>774</v>
      </c>
      <c r="E21" s="7"/>
      <c r="F21" s="7"/>
      <c r="G21" s="8">
        <v>1</v>
      </c>
      <c r="H21" s="8">
        <v>1</v>
      </c>
      <c r="I21" s="74">
        <v>5</v>
      </c>
      <c r="J21" s="75"/>
      <c r="K21" s="74">
        <v>5</v>
      </c>
      <c r="L21" s="75"/>
      <c r="M21" s="74"/>
      <c r="N21" s="75"/>
    </row>
    <row r="22" ht="26.45" customHeight="1" spans="1:14">
      <c r="A22" s="5"/>
      <c r="B22" s="6"/>
      <c r="C22" s="66" t="s">
        <v>775</v>
      </c>
      <c r="D22" s="7" t="s">
        <v>776</v>
      </c>
      <c r="E22" s="7"/>
      <c r="F22" s="7"/>
      <c r="G22" s="6" t="s">
        <v>392</v>
      </c>
      <c r="H22" s="6" t="s">
        <v>392</v>
      </c>
      <c r="I22" s="74">
        <v>5</v>
      </c>
      <c r="J22" s="75"/>
      <c r="K22" s="74">
        <v>5</v>
      </c>
      <c r="L22" s="75"/>
      <c r="M22" s="74"/>
      <c r="N22" s="75"/>
    </row>
    <row r="23" ht="26.45" customHeight="1" spans="1:14">
      <c r="A23" s="5"/>
      <c r="B23" s="6"/>
      <c r="C23" s="6" t="s">
        <v>126</v>
      </c>
      <c r="D23" s="7" t="s">
        <v>326</v>
      </c>
      <c r="E23" s="7"/>
      <c r="F23" s="7"/>
      <c r="G23" s="6" t="s">
        <v>125</v>
      </c>
      <c r="H23" s="6" t="s">
        <v>125</v>
      </c>
      <c r="I23" s="74">
        <v>5</v>
      </c>
      <c r="J23" s="75"/>
      <c r="K23" s="74">
        <v>5</v>
      </c>
      <c r="L23" s="75"/>
      <c r="M23" s="74"/>
      <c r="N23" s="75"/>
    </row>
    <row r="24" ht="26.45" customHeight="1" spans="1:14">
      <c r="A24" s="5"/>
      <c r="B24" s="6"/>
      <c r="C24" s="6" t="s">
        <v>327</v>
      </c>
      <c r="D24" s="7" t="s">
        <v>699</v>
      </c>
      <c r="E24" s="7"/>
      <c r="F24" s="7"/>
      <c r="G24" s="180" t="s">
        <v>329</v>
      </c>
      <c r="H24" s="180" t="s">
        <v>329</v>
      </c>
      <c r="I24" s="74">
        <v>5</v>
      </c>
      <c r="J24" s="75"/>
      <c r="K24" s="74">
        <v>5</v>
      </c>
      <c r="L24" s="75"/>
      <c r="M24" s="74"/>
      <c r="N24" s="75"/>
    </row>
    <row r="25" ht="42" customHeight="1" spans="1:14">
      <c r="A25" s="5"/>
      <c r="B25" s="6" t="s">
        <v>332</v>
      </c>
      <c r="C25" s="6" t="s">
        <v>333</v>
      </c>
      <c r="D25" s="7" t="s">
        <v>777</v>
      </c>
      <c r="E25" s="7"/>
      <c r="F25" s="7"/>
      <c r="G25" s="6" t="s">
        <v>335</v>
      </c>
      <c r="H25" s="181">
        <v>0.99</v>
      </c>
      <c r="I25" s="74">
        <v>10</v>
      </c>
      <c r="J25" s="75"/>
      <c r="K25" s="74">
        <v>10</v>
      </c>
      <c r="L25" s="75"/>
      <c r="M25" s="74"/>
      <c r="N25" s="75"/>
    </row>
    <row r="26" ht="15" customHeight="1" spans="1:14">
      <c r="A26" s="9" t="s">
        <v>336</v>
      </c>
      <c r="B26" s="9"/>
      <c r="C26" s="9"/>
      <c r="D26" s="9"/>
      <c r="E26" s="9"/>
      <c r="F26" s="9"/>
      <c r="G26" s="9"/>
      <c r="H26" s="9"/>
      <c r="I26" s="9">
        <v>100</v>
      </c>
      <c r="J26" s="9"/>
      <c r="K26" s="9">
        <v>100</v>
      </c>
      <c r="L26" s="9"/>
      <c r="M26" s="15"/>
      <c r="N26" s="15"/>
    </row>
    <row r="27" spans="1:14">
      <c r="A27" s="10" t="s">
        <v>337</v>
      </c>
      <c r="B27" s="11" t="s">
        <v>338</v>
      </c>
      <c r="C27" s="12"/>
      <c r="D27" s="12"/>
      <c r="E27" s="12"/>
      <c r="F27" s="12"/>
      <c r="G27" s="12"/>
      <c r="H27" s="12"/>
      <c r="I27" s="12"/>
      <c r="J27" s="12"/>
      <c r="K27" s="12"/>
      <c r="L27" s="12"/>
      <c r="M27" s="12"/>
      <c r="N27" s="16"/>
    </row>
    <row r="28" spans="1:14">
      <c r="A28" s="13" t="s">
        <v>339</v>
      </c>
      <c r="B28" s="13"/>
      <c r="C28" s="13"/>
      <c r="D28" s="13"/>
      <c r="E28" s="13"/>
      <c r="F28" s="13"/>
      <c r="G28" s="13"/>
      <c r="H28" s="13"/>
      <c r="I28" s="13"/>
      <c r="J28" s="13"/>
      <c r="K28" s="13"/>
      <c r="L28" s="13"/>
      <c r="M28" s="13"/>
      <c r="N28" s="13"/>
    </row>
    <row r="29" ht="51.95" customHeight="1" spans="1:14">
      <c r="A29" s="13" t="s">
        <v>340</v>
      </c>
      <c r="B29" s="13"/>
      <c r="C29" s="13"/>
      <c r="D29" s="13"/>
      <c r="E29" s="13"/>
      <c r="F29" s="13"/>
      <c r="G29" s="13"/>
      <c r="H29" s="13"/>
      <c r="I29" s="13"/>
      <c r="J29" s="13"/>
      <c r="K29" s="13"/>
      <c r="L29" s="13"/>
      <c r="M29" s="13"/>
      <c r="N29" s="13"/>
    </row>
    <row r="30" ht="41.1" customHeight="1" spans="1:14">
      <c r="A30" s="13" t="s">
        <v>341</v>
      </c>
      <c r="B30" s="13"/>
      <c r="C30" s="13"/>
      <c r="D30" s="13"/>
      <c r="E30" s="13"/>
      <c r="F30" s="13"/>
      <c r="G30" s="13"/>
      <c r="H30" s="13"/>
      <c r="I30" s="13"/>
      <c r="J30" s="13"/>
      <c r="K30" s="13"/>
      <c r="L30" s="13"/>
      <c r="M30" s="13"/>
      <c r="N30" s="13"/>
    </row>
    <row r="31" customFormat="1" ht="15.95" customHeight="1"/>
  </sheetData>
  <mergeCells count="109">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A26:H26"/>
    <mergeCell ref="I26:J26"/>
    <mergeCell ref="K26:L26"/>
    <mergeCell ref="M26:N26"/>
    <mergeCell ref="B27:N27"/>
    <mergeCell ref="A28:N28"/>
    <mergeCell ref="A29:N29"/>
    <mergeCell ref="A30:N30"/>
    <mergeCell ref="A10:A11"/>
    <mergeCell ref="A12:A25"/>
    <mergeCell ref="B13:B18"/>
    <mergeCell ref="B19:B24"/>
    <mergeCell ref="C13:C15"/>
    <mergeCell ref="C19:C21"/>
    <mergeCell ref="E4:E5"/>
    <mergeCell ref="N4:N5"/>
    <mergeCell ref="A4:B9"/>
    <mergeCell ref="C4:D5"/>
    <mergeCell ref="F4:G5"/>
    <mergeCell ref="H4:I5"/>
    <mergeCell ref="J4:K5"/>
    <mergeCell ref="L4:M5"/>
  </mergeCells>
  <pageMargins left="0.751388888888889" right="0.751388888888889" top="1" bottom="1" header="0.511805555555556" footer="0.511805555555556"/>
  <pageSetup paperSize="9" scale="88" orientation="portrait" horizontalDpi="600"/>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9"/>
  <sheetViews>
    <sheetView workbookViewId="0">
      <selection activeCell="R20" sqref="R20"/>
    </sheetView>
  </sheetViews>
  <sheetFormatPr defaultColWidth="9" defaultRowHeight="13.5"/>
  <cols>
    <col min="1" max="1" width="5.25" customWidth="1"/>
    <col min="3" max="3" width="9.875" customWidth="1"/>
    <col min="5" max="5" width="12.375" customWidth="1"/>
    <col min="6" max="6" width="2.625" customWidth="1"/>
    <col min="7" max="7" width="9.5" customWidth="1"/>
    <col min="8" max="8" width="8.625" customWidth="1"/>
    <col min="9" max="9" width="4.5" customWidth="1"/>
    <col min="10" max="10" width="0.875" customWidth="1"/>
    <col min="11" max="11" width="6.5" customWidth="1"/>
    <col min="12" max="12" width="1" customWidth="1"/>
    <col min="13" max="13" width="6.875" customWidth="1"/>
    <col min="14" max="14" width="8.875" customWidth="1"/>
  </cols>
  <sheetData>
    <row r="1" ht="42" customHeight="1" spans="1:14">
      <c r="A1" s="1" t="s">
        <v>778</v>
      </c>
      <c r="B1" s="1"/>
      <c r="C1" s="1"/>
      <c r="D1" s="1"/>
      <c r="E1" s="1"/>
      <c r="F1" s="1"/>
      <c r="G1" s="1"/>
      <c r="H1" s="1"/>
      <c r="I1" s="1"/>
      <c r="J1" s="1"/>
      <c r="K1" s="1"/>
      <c r="L1" s="1"/>
      <c r="M1" s="1"/>
      <c r="N1" s="1"/>
    </row>
    <row r="2" ht="15" customHeight="1" spans="1:14">
      <c r="A2" s="2" t="s">
        <v>181</v>
      </c>
      <c r="B2" s="2"/>
      <c r="C2" s="2" t="s">
        <v>779</v>
      </c>
      <c r="D2" s="2"/>
      <c r="E2" s="2"/>
      <c r="F2" s="2"/>
      <c r="G2" s="2"/>
      <c r="H2" s="2"/>
      <c r="I2" s="2"/>
      <c r="J2" s="2"/>
      <c r="K2" s="2"/>
      <c r="L2" s="2"/>
      <c r="M2" s="2"/>
      <c r="N2" s="2"/>
    </row>
    <row r="3" ht="15" customHeight="1" spans="1:14">
      <c r="A3" s="2" t="s">
        <v>182</v>
      </c>
      <c r="B3" s="2"/>
      <c r="C3" s="2" t="s">
        <v>194</v>
      </c>
      <c r="D3" s="2"/>
      <c r="E3" s="2"/>
      <c r="F3" s="2"/>
      <c r="G3" s="2"/>
      <c r="H3" s="2" t="s">
        <v>295</v>
      </c>
      <c r="I3" s="2"/>
      <c r="J3" s="2" t="s">
        <v>63</v>
      </c>
      <c r="K3" s="2"/>
      <c r="L3" s="2"/>
      <c r="M3" s="2"/>
      <c r="N3" s="2"/>
    </row>
    <row r="4" ht="15" customHeight="1" spans="1:14">
      <c r="A4" s="2" t="s">
        <v>183</v>
      </c>
      <c r="B4" s="2"/>
      <c r="C4" s="2"/>
      <c r="D4" s="2"/>
      <c r="E4" s="2" t="s">
        <v>65</v>
      </c>
      <c r="F4" s="2" t="s">
        <v>296</v>
      </c>
      <c r="G4" s="2"/>
      <c r="H4" s="2" t="s">
        <v>297</v>
      </c>
      <c r="I4" s="2"/>
      <c r="J4" s="2" t="s">
        <v>69</v>
      </c>
      <c r="K4" s="2"/>
      <c r="L4" s="2" t="s">
        <v>298</v>
      </c>
      <c r="M4" s="2"/>
      <c r="N4" s="2" t="s">
        <v>70</v>
      </c>
    </row>
    <row r="5" ht="15" customHeight="1" spans="1:14">
      <c r="A5" s="2"/>
      <c r="B5" s="2"/>
      <c r="C5" s="2"/>
      <c r="D5" s="2"/>
      <c r="E5" s="2"/>
      <c r="F5" s="2"/>
      <c r="G5" s="2"/>
      <c r="H5" s="2"/>
      <c r="I5" s="2"/>
      <c r="J5" s="2"/>
      <c r="K5" s="2"/>
      <c r="L5" s="2"/>
      <c r="M5" s="2"/>
      <c r="N5" s="2"/>
    </row>
    <row r="6" ht="15" customHeight="1" spans="1:14">
      <c r="A6" s="2"/>
      <c r="B6" s="2"/>
      <c r="C6" s="3" t="s">
        <v>299</v>
      </c>
      <c r="D6" s="3"/>
      <c r="E6" s="161">
        <f t="shared" ref="E6:H6" si="0">E7+E8</f>
        <v>421.96</v>
      </c>
      <c r="F6" s="162">
        <f t="shared" si="0"/>
        <v>421.96</v>
      </c>
      <c r="G6" s="163"/>
      <c r="H6" s="162">
        <f t="shared" si="0"/>
        <v>361.6</v>
      </c>
      <c r="I6" s="163"/>
      <c r="J6" s="2">
        <v>10</v>
      </c>
      <c r="K6" s="2"/>
      <c r="L6" s="19">
        <f>H6/F6</f>
        <v>0.85695326571239</v>
      </c>
      <c r="M6" s="19"/>
      <c r="N6" s="86">
        <f>L6*J6</f>
        <v>8.5695326571239</v>
      </c>
    </row>
    <row r="7" ht="15" customHeight="1" spans="1:14">
      <c r="A7" s="2"/>
      <c r="B7" s="2"/>
      <c r="C7" s="2" t="s">
        <v>300</v>
      </c>
      <c r="D7" s="2"/>
      <c r="E7" s="161">
        <v>420</v>
      </c>
      <c r="F7" s="162">
        <v>420</v>
      </c>
      <c r="G7" s="163"/>
      <c r="H7" s="162">
        <v>359.64</v>
      </c>
      <c r="I7" s="163"/>
      <c r="J7" s="2">
        <v>10</v>
      </c>
      <c r="K7" s="2"/>
      <c r="L7" s="19">
        <f>H7/F7</f>
        <v>0.856285714285714</v>
      </c>
      <c r="M7" s="19"/>
      <c r="N7" s="86">
        <f>L7*J7</f>
        <v>8.56285714285714</v>
      </c>
    </row>
    <row r="8" ht="15" customHeight="1" spans="1:14">
      <c r="A8" s="2"/>
      <c r="B8" s="2"/>
      <c r="C8" s="2" t="s">
        <v>301</v>
      </c>
      <c r="D8" s="2"/>
      <c r="E8" s="161">
        <v>1.96</v>
      </c>
      <c r="F8" s="162">
        <v>1.96</v>
      </c>
      <c r="G8" s="163"/>
      <c r="H8" s="162">
        <v>1.96</v>
      </c>
      <c r="I8" s="163"/>
      <c r="J8" s="2">
        <v>10</v>
      </c>
      <c r="K8" s="2"/>
      <c r="L8" s="19">
        <f>H8/F8</f>
        <v>1</v>
      </c>
      <c r="M8" s="19"/>
      <c r="N8" s="2">
        <v>10</v>
      </c>
    </row>
    <row r="9" ht="15" customHeight="1" spans="1:14">
      <c r="A9" s="2"/>
      <c r="B9" s="2"/>
      <c r="C9" s="2" t="s">
        <v>302</v>
      </c>
      <c r="D9" s="2"/>
      <c r="E9" s="2"/>
      <c r="F9" s="2"/>
      <c r="G9" s="2"/>
      <c r="H9" s="2"/>
      <c r="I9" s="2"/>
      <c r="J9" s="2" t="s">
        <v>303</v>
      </c>
      <c r="K9" s="2"/>
      <c r="L9" s="2"/>
      <c r="M9" s="2"/>
      <c r="N9" s="2" t="s">
        <v>303</v>
      </c>
    </row>
    <row r="10" ht="15" customHeight="1" spans="1:14">
      <c r="A10" s="2" t="s">
        <v>304</v>
      </c>
      <c r="B10" s="2" t="s">
        <v>75</v>
      </c>
      <c r="C10" s="2"/>
      <c r="D10" s="2"/>
      <c r="E10" s="2"/>
      <c r="F10" s="2"/>
      <c r="G10" s="2"/>
      <c r="H10" s="2" t="s">
        <v>305</v>
      </c>
      <c r="I10" s="2"/>
      <c r="J10" s="2"/>
      <c r="K10" s="2"/>
      <c r="L10" s="2"/>
      <c r="M10" s="2"/>
      <c r="N10" s="2"/>
    </row>
    <row r="11" ht="90.75" customHeight="1" spans="1:14">
      <c r="A11" s="2"/>
      <c r="B11" s="164" t="s">
        <v>780</v>
      </c>
      <c r="C11" s="165"/>
      <c r="D11" s="165"/>
      <c r="E11" s="165"/>
      <c r="F11" s="165"/>
      <c r="G11" s="166"/>
      <c r="H11" s="164" t="s">
        <v>781</v>
      </c>
      <c r="I11" s="165"/>
      <c r="J11" s="165"/>
      <c r="K11" s="165"/>
      <c r="L11" s="165"/>
      <c r="M11" s="165"/>
      <c r="N11" s="166"/>
    </row>
    <row r="12" ht="27" customHeight="1" spans="1:14">
      <c r="A12" s="5" t="s">
        <v>308</v>
      </c>
      <c r="B12" s="6" t="s">
        <v>82</v>
      </c>
      <c r="C12" s="6" t="s">
        <v>83</v>
      </c>
      <c r="D12" s="6" t="s">
        <v>84</v>
      </c>
      <c r="E12" s="6"/>
      <c r="F12" s="6"/>
      <c r="G12" s="6" t="s">
        <v>85</v>
      </c>
      <c r="H12" s="6" t="s">
        <v>86</v>
      </c>
      <c r="I12" s="6" t="s">
        <v>69</v>
      </c>
      <c r="J12" s="6"/>
      <c r="K12" s="6" t="s">
        <v>70</v>
      </c>
      <c r="L12" s="6"/>
      <c r="M12" s="6" t="s">
        <v>87</v>
      </c>
      <c r="N12" s="6"/>
    </row>
    <row r="13" ht="31" customHeight="1" spans="1:14">
      <c r="A13" s="5"/>
      <c r="B13" s="66"/>
      <c r="C13" s="66" t="s">
        <v>310</v>
      </c>
      <c r="D13" s="167" t="s">
        <v>730</v>
      </c>
      <c r="E13" s="168"/>
      <c r="F13" s="169"/>
      <c r="G13" s="171">
        <v>1</v>
      </c>
      <c r="H13" s="172">
        <v>1</v>
      </c>
      <c r="I13" s="74">
        <v>10</v>
      </c>
      <c r="J13" s="75"/>
      <c r="K13" s="74">
        <v>8.5</v>
      </c>
      <c r="L13" s="75"/>
      <c r="M13" s="167" t="s">
        <v>782</v>
      </c>
      <c r="N13" s="169"/>
    </row>
    <row r="14" ht="18.95" customHeight="1" spans="1:14">
      <c r="A14" s="5"/>
      <c r="B14" s="66" t="s">
        <v>309</v>
      </c>
      <c r="C14" s="66" t="s">
        <v>310</v>
      </c>
      <c r="D14" s="167" t="s">
        <v>783</v>
      </c>
      <c r="E14" s="168"/>
      <c r="F14" s="169"/>
      <c r="G14" s="173" t="s">
        <v>153</v>
      </c>
      <c r="H14" s="171">
        <v>1</v>
      </c>
      <c r="I14" s="74">
        <v>10</v>
      </c>
      <c r="J14" s="75"/>
      <c r="K14" s="74">
        <v>10</v>
      </c>
      <c r="L14" s="75"/>
      <c r="M14" s="74"/>
      <c r="N14" s="75"/>
    </row>
    <row r="15" ht="26.45" customHeight="1" spans="1:14">
      <c r="A15" s="5"/>
      <c r="B15" s="70"/>
      <c r="C15" s="6" t="s">
        <v>315</v>
      </c>
      <c r="D15" s="67" t="s">
        <v>784</v>
      </c>
      <c r="E15" s="68"/>
      <c r="F15" s="69"/>
      <c r="G15" s="173" t="s">
        <v>120</v>
      </c>
      <c r="H15" s="173" t="s">
        <v>644</v>
      </c>
      <c r="I15" s="6">
        <v>10</v>
      </c>
      <c r="J15" s="6"/>
      <c r="K15" s="6">
        <v>10</v>
      </c>
      <c r="L15" s="6"/>
      <c r="M15" s="6"/>
      <c r="N15" s="6"/>
    </row>
    <row r="16" ht="26.45" customHeight="1" spans="1:14">
      <c r="A16" s="5"/>
      <c r="B16" s="70"/>
      <c r="C16" s="66" t="s">
        <v>317</v>
      </c>
      <c r="D16" s="67" t="s">
        <v>407</v>
      </c>
      <c r="E16" s="68"/>
      <c r="F16" s="69"/>
      <c r="G16" s="171">
        <v>1</v>
      </c>
      <c r="H16" s="171">
        <v>1</v>
      </c>
      <c r="I16" s="6">
        <v>10</v>
      </c>
      <c r="J16" s="6"/>
      <c r="K16" s="6">
        <v>10</v>
      </c>
      <c r="L16" s="6"/>
      <c r="M16" s="6"/>
      <c r="N16" s="6"/>
    </row>
    <row r="17" ht="26.45" customHeight="1" spans="1:14">
      <c r="A17" s="5"/>
      <c r="B17" s="70"/>
      <c r="C17" s="66" t="s">
        <v>319</v>
      </c>
      <c r="D17" s="67" t="s">
        <v>385</v>
      </c>
      <c r="E17" s="68"/>
      <c r="F17" s="69"/>
      <c r="G17" s="171">
        <v>1</v>
      </c>
      <c r="H17" s="171">
        <v>1</v>
      </c>
      <c r="I17" s="74">
        <v>10</v>
      </c>
      <c r="J17" s="75"/>
      <c r="K17" s="74">
        <v>10</v>
      </c>
      <c r="L17" s="75"/>
      <c r="M17" s="74"/>
      <c r="N17" s="75"/>
    </row>
    <row r="18" ht="26.45" customHeight="1" spans="1:14">
      <c r="A18" s="5"/>
      <c r="B18" s="72"/>
      <c r="C18" s="72"/>
      <c r="D18" s="67" t="s">
        <v>785</v>
      </c>
      <c r="E18" s="68"/>
      <c r="F18" s="69"/>
      <c r="G18" s="171" t="s">
        <v>786</v>
      </c>
      <c r="H18" s="171" t="s">
        <v>786</v>
      </c>
      <c r="I18" s="6">
        <v>10</v>
      </c>
      <c r="J18" s="6"/>
      <c r="K18" s="6">
        <v>10</v>
      </c>
      <c r="L18" s="6"/>
      <c r="M18" s="6"/>
      <c r="N18" s="6"/>
    </row>
    <row r="19" ht="26.45" customHeight="1" spans="1:14">
      <c r="A19" s="5"/>
      <c r="B19" s="6" t="s">
        <v>321</v>
      </c>
      <c r="C19" s="6" t="s">
        <v>122</v>
      </c>
      <c r="D19" s="7" t="s">
        <v>787</v>
      </c>
      <c r="E19" s="7"/>
      <c r="F19" s="7"/>
      <c r="G19" s="173" t="s">
        <v>120</v>
      </c>
      <c r="H19" s="173" t="s">
        <v>120</v>
      </c>
      <c r="I19" s="6">
        <v>8</v>
      </c>
      <c r="J19" s="6"/>
      <c r="K19" s="6">
        <v>8</v>
      </c>
      <c r="L19" s="6"/>
      <c r="M19" s="6"/>
      <c r="N19" s="6"/>
    </row>
    <row r="20" ht="26.45" customHeight="1" spans="1:14">
      <c r="A20" s="5"/>
      <c r="B20" s="6"/>
      <c r="C20" s="66" t="s">
        <v>124</v>
      </c>
      <c r="D20" s="7" t="s">
        <v>788</v>
      </c>
      <c r="E20" s="7"/>
      <c r="F20" s="7"/>
      <c r="G20" s="173" t="s">
        <v>120</v>
      </c>
      <c r="H20" s="173" t="s">
        <v>120</v>
      </c>
      <c r="I20" s="6">
        <v>8</v>
      </c>
      <c r="J20" s="6"/>
      <c r="K20" s="6">
        <v>8</v>
      </c>
      <c r="L20" s="6"/>
      <c r="M20" s="6"/>
      <c r="N20" s="6"/>
    </row>
    <row r="21" ht="26.45" customHeight="1" spans="1:14">
      <c r="A21" s="5"/>
      <c r="B21" s="6"/>
      <c r="C21" s="6" t="s">
        <v>126</v>
      </c>
      <c r="D21" s="7" t="s">
        <v>789</v>
      </c>
      <c r="E21" s="7"/>
      <c r="F21" s="7"/>
      <c r="G21" s="173" t="s">
        <v>125</v>
      </c>
      <c r="H21" s="173" t="s">
        <v>125</v>
      </c>
      <c r="I21" s="6">
        <v>7</v>
      </c>
      <c r="J21" s="6"/>
      <c r="K21" s="6">
        <v>7</v>
      </c>
      <c r="L21" s="6"/>
      <c r="M21" s="6"/>
      <c r="N21" s="6"/>
    </row>
    <row r="22" ht="26.45" customHeight="1" spans="1:14">
      <c r="A22" s="5"/>
      <c r="B22" s="6"/>
      <c r="C22" s="6" t="s">
        <v>327</v>
      </c>
      <c r="D22" s="7" t="s">
        <v>790</v>
      </c>
      <c r="E22" s="7"/>
      <c r="F22" s="7"/>
      <c r="G22" s="173" t="s">
        <v>125</v>
      </c>
      <c r="H22" s="173" t="s">
        <v>125</v>
      </c>
      <c r="I22" s="6">
        <v>7</v>
      </c>
      <c r="J22" s="6"/>
      <c r="K22" s="6">
        <v>7</v>
      </c>
      <c r="L22" s="6"/>
      <c r="M22" s="6"/>
      <c r="N22" s="6"/>
    </row>
    <row r="23" ht="26.45" customHeight="1" spans="1:14">
      <c r="A23" s="5"/>
      <c r="B23" s="6" t="s">
        <v>332</v>
      </c>
      <c r="C23" s="6" t="s">
        <v>333</v>
      </c>
      <c r="D23" s="7" t="s">
        <v>455</v>
      </c>
      <c r="E23" s="7"/>
      <c r="F23" s="7"/>
      <c r="G23" s="171" t="s">
        <v>335</v>
      </c>
      <c r="H23" s="171">
        <v>0.95</v>
      </c>
      <c r="I23" s="6">
        <v>10</v>
      </c>
      <c r="J23" s="6"/>
      <c r="K23" s="6">
        <v>10</v>
      </c>
      <c r="L23" s="6"/>
      <c r="M23" s="6"/>
      <c r="N23" s="6"/>
    </row>
    <row r="24" ht="15" customHeight="1" spans="1:14">
      <c r="A24" s="9" t="s">
        <v>336</v>
      </c>
      <c r="B24" s="9"/>
      <c r="C24" s="9"/>
      <c r="D24" s="9"/>
      <c r="E24" s="9"/>
      <c r="F24" s="9"/>
      <c r="G24" s="9"/>
      <c r="H24" s="9"/>
      <c r="I24" s="9">
        <v>100</v>
      </c>
      <c r="J24" s="9"/>
      <c r="K24" s="175">
        <f>SUM(K13:L23)</f>
        <v>98.5</v>
      </c>
      <c r="L24" s="175"/>
      <c r="M24" s="15"/>
      <c r="N24" s="15"/>
    </row>
    <row r="25" spans="1:14">
      <c r="A25" s="10" t="s">
        <v>337</v>
      </c>
      <c r="B25" s="11" t="s">
        <v>338</v>
      </c>
      <c r="C25" s="12"/>
      <c r="D25" s="12"/>
      <c r="E25" s="12"/>
      <c r="F25" s="12"/>
      <c r="G25" s="12"/>
      <c r="H25" s="12"/>
      <c r="I25" s="12"/>
      <c r="J25" s="12"/>
      <c r="K25" s="12"/>
      <c r="L25" s="12"/>
      <c r="M25" s="12"/>
      <c r="N25" s="16"/>
    </row>
    <row r="26" spans="1:14">
      <c r="A26" s="13" t="s">
        <v>339</v>
      </c>
      <c r="B26" s="13"/>
      <c r="C26" s="13"/>
      <c r="D26" s="13"/>
      <c r="E26" s="13"/>
      <c r="F26" s="13"/>
      <c r="G26" s="13"/>
      <c r="H26" s="13"/>
      <c r="I26" s="13"/>
      <c r="J26" s="13"/>
      <c r="K26" s="13"/>
      <c r="L26" s="13"/>
      <c r="M26" s="13"/>
      <c r="N26" s="13"/>
    </row>
    <row r="27" ht="51.95" customHeight="1" spans="1:14">
      <c r="A27" s="13" t="s">
        <v>340</v>
      </c>
      <c r="B27" s="13"/>
      <c r="C27" s="13"/>
      <c r="D27" s="13"/>
      <c r="E27" s="13"/>
      <c r="F27" s="13"/>
      <c r="G27" s="13"/>
      <c r="H27" s="13"/>
      <c r="I27" s="13"/>
      <c r="J27" s="13"/>
      <c r="K27" s="13"/>
      <c r="L27" s="13"/>
      <c r="M27" s="13"/>
      <c r="N27" s="13"/>
    </row>
    <row r="28" ht="41.1" customHeight="1" spans="1:14">
      <c r="A28" s="13" t="s">
        <v>341</v>
      </c>
      <c r="B28" s="13"/>
      <c r="C28" s="13"/>
      <c r="D28" s="13"/>
      <c r="E28" s="13"/>
      <c r="F28" s="13"/>
      <c r="G28" s="13"/>
      <c r="H28" s="13"/>
      <c r="I28" s="13"/>
      <c r="J28" s="13"/>
      <c r="K28" s="13"/>
      <c r="L28" s="13"/>
      <c r="M28" s="13"/>
      <c r="N28" s="13"/>
    </row>
    <row r="29" customFormat="1" ht="15.95" customHeight="1"/>
  </sheetData>
  <mergeCells count="100">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A24:H24"/>
    <mergeCell ref="I24:J24"/>
    <mergeCell ref="K24:L24"/>
    <mergeCell ref="M24:N24"/>
    <mergeCell ref="B25:N25"/>
    <mergeCell ref="A26:N26"/>
    <mergeCell ref="A27:N27"/>
    <mergeCell ref="A28:N28"/>
    <mergeCell ref="A10:A11"/>
    <mergeCell ref="A12:A23"/>
    <mergeCell ref="B14:B18"/>
    <mergeCell ref="B19:B22"/>
    <mergeCell ref="C17:C18"/>
    <mergeCell ref="E4:E5"/>
    <mergeCell ref="N4:N5"/>
    <mergeCell ref="A4:B9"/>
    <mergeCell ref="C4:D5"/>
    <mergeCell ref="F4:G5"/>
    <mergeCell ref="H4:I5"/>
    <mergeCell ref="J4:K5"/>
    <mergeCell ref="L4:M5"/>
  </mergeCells>
  <pageMargins left="0.751388888888889" right="0.751388888888889" top="1" bottom="1" header="0.511805555555556" footer="0.511805555555556"/>
  <pageSetup paperSize="9" scale="92" orientation="portrait" horizontalDpi="600"/>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9"/>
  <sheetViews>
    <sheetView workbookViewId="0">
      <selection activeCell="H11" sqref="H11:N11"/>
    </sheetView>
  </sheetViews>
  <sheetFormatPr defaultColWidth="9" defaultRowHeight="13.5"/>
  <cols>
    <col min="1" max="1" width="5.25" customWidth="1"/>
    <col min="3" max="3" width="9.875" customWidth="1"/>
    <col min="5" max="5" width="12.375" customWidth="1"/>
    <col min="6" max="6" width="2.625" customWidth="1"/>
    <col min="7" max="7" width="9.5" customWidth="1"/>
    <col min="8" max="8" width="8.625" customWidth="1"/>
    <col min="9" max="9" width="4.5" customWidth="1"/>
    <col min="10" max="10" width="2.5" customWidth="1"/>
    <col min="11" max="11" width="8" customWidth="1"/>
    <col min="12" max="12" width="1" customWidth="1"/>
    <col min="13" max="13" width="6.875" customWidth="1"/>
    <col min="14" max="14" width="8.875" customWidth="1"/>
  </cols>
  <sheetData>
    <row r="1" ht="42" customHeight="1" spans="1:14">
      <c r="A1" s="1" t="s">
        <v>791</v>
      </c>
      <c r="B1" s="1"/>
      <c r="C1" s="1"/>
      <c r="D1" s="1"/>
      <c r="E1" s="1"/>
      <c r="F1" s="1"/>
      <c r="G1" s="1"/>
      <c r="H1" s="1"/>
      <c r="I1" s="1"/>
      <c r="J1" s="1"/>
      <c r="K1" s="1"/>
      <c r="L1" s="1"/>
      <c r="M1" s="1"/>
      <c r="N1" s="1"/>
    </row>
    <row r="2" ht="15" customHeight="1" spans="1:14">
      <c r="A2" s="2" t="s">
        <v>181</v>
      </c>
      <c r="B2" s="2"/>
      <c r="C2" s="2" t="s">
        <v>792</v>
      </c>
      <c r="D2" s="2"/>
      <c r="E2" s="2"/>
      <c r="F2" s="2"/>
      <c r="G2" s="2"/>
      <c r="H2" s="2"/>
      <c r="I2" s="2"/>
      <c r="J2" s="2"/>
      <c r="K2" s="2"/>
      <c r="L2" s="2"/>
      <c r="M2" s="2"/>
      <c r="N2" s="2"/>
    </row>
    <row r="3" ht="15" customHeight="1" spans="1:14">
      <c r="A3" s="2" t="s">
        <v>182</v>
      </c>
      <c r="B3" s="2"/>
      <c r="C3" s="2" t="s">
        <v>194</v>
      </c>
      <c r="D3" s="2"/>
      <c r="E3" s="2"/>
      <c r="F3" s="2"/>
      <c r="G3" s="2"/>
      <c r="H3" s="2" t="s">
        <v>295</v>
      </c>
      <c r="I3" s="2"/>
      <c r="J3" s="2" t="s">
        <v>63</v>
      </c>
      <c r="K3" s="2"/>
      <c r="L3" s="2"/>
      <c r="M3" s="2"/>
      <c r="N3" s="2"/>
    </row>
    <row r="4" ht="15" customHeight="1" spans="1:14">
      <c r="A4" s="2" t="s">
        <v>183</v>
      </c>
      <c r="B4" s="2"/>
      <c r="C4" s="2"/>
      <c r="D4" s="2"/>
      <c r="E4" s="2" t="s">
        <v>65</v>
      </c>
      <c r="F4" s="2" t="s">
        <v>296</v>
      </c>
      <c r="G4" s="2"/>
      <c r="H4" s="2" t="s">
        <v>297</v>
      </c>
      <c r="I4" s="2"/>
      <c r="J4" s="2" t="s">
        <v>69</v>
      </c>
      <c r="K4" s="2"/>
      <c r="L4" s="2" t="s">
        <v>298</v>
      </c>
      <c r="M4" s="2"/>
      <c r="N4" s="2" t="s">
        <v>70</v>
      </c>
    </row>
    <row r="5" ht="15" customHeight="1" spans="1:14">
      <c r="A5" s="2"/>
      <c r="B5" s="2"/>
      <c r="C5" s="2"/>
      <c r="D5" s="2"/>
      <c r="E5" s="2"/>
      <c r="F5" s="2"/>
      <c r="G5" s="2"/>
      <c r="H5" s="2"/>
      <c r="I5" s="2"/>
      <c r="J5" s="2"/>
      <c r="K5" s="2"/>
      <c r="L5" s="2"/>
      <c r="M5" s="2"/>
      <c r="N5" s="2"/>
    </row>
    <row r="6" ht="15" customHeight="1" spans="1:14">
      <c r="A6" s="2"/>
      <c r="B6" s="2"/>
      <c r="C6" s="3" t="s">
        <v>299</v>
      </c>
      <c r="D6" s="3"/>
      <c r="E6" s="161">
        <f t="shared" ref="E6:H6" si="0">E7+E8</f>
        <v>474.64</v>
      </c>
      <c r="F6" s="162">
        <f t="shared" si="0"/>
        <v>474.64</v>
      </c>
      <c r="G6" s="163"/>
      <c r="H6" s="162">
        <f t="shared" si="0"/>
        <v>393.68</v>
      </c>
      <c r="I6" s="163"/>
      <c r="J6" s="2">
        <v>10</v>
      </c>
      <c r="K6" s="2"/>
      <c r="L6" s="19">
        <f t="shared" ref="L6:L8" si="1">H6/F6</f>
        <v>0.82942861958537</v>
      </c>
      <c r="M6" s="19"/>
      <c r="N6" s="86">
        <f>L6*J6</f>
        <v>8.2942861958537</v>
      </c>
    </row>
    <row r="7" ht="15" customHeight="1" spans="1:14">
      <c r="A7" s="2"/>
      <c r="B7" s="2"/>
      <c r="C7" s="2" t="s">
        <v>300</v>
      </c>
      <c r="D7" s="2"/>
      <c r="E7" s="161">
        <v>437</v>
      </c>
      <c r="F7" s="162">
        <v>437</v>
      </c>
      <c r="G7" s="163"/>
      <c r="H7" s="162">
        <v>356.04</v>
      </c>
      <c r="I7" s="163"/>
      <c r="J7" s="2">
        <v>10</v>
      </c>
      <c r="K7" s="2"/>
      <c r="L7" s="19">
        <f t="shared" si="1"/>
        <v>0.814736842105263</v>
      </c>
      <c r="M7" s="19"/>
      <c r="N7" s="86">
        <f>L7*J7</f>
        <v>8.14736842105263</v>
      </c>
    </row>
    <row r="8" ht="15" customHeight="1" spans="1:14">
      <c r="A8" s="2"/>
      <c r="B8" s="2"/>
      <c r="C8" s="2" t="s">
        <v>301</v>
      </c>
      <c r="D8" s="2"/>
      <c r="E8" s="161">
        <v>37.64</v>
      </c>
      <c r="F8" s="162">
        <v>37.64</v>
      </c>
      <c r="G8" s="163"/>
      <c r="H8" s="162">
        <v>37.64</v>
      </c>
      <c r="I8" s="163"/>
      <c r="J8" s="2">
        <v>10</v>
      </c>
      <c r="K8" s="2"/>
      <c r="L8" s="19">
        <f t="shared" si="1"/>
        <v>1</v>
      </c>
      <c r="M8" s="19"/>
      <c r="N8" s="2">
        <v>10</v>
      </c>
    </row>
    <row r="9" ht="15" customHeight="1" spans="1:14">
      <c r="A9" s="2"/>
      <c r="B9" s="2"/>
      <c r="C9" s="2" t="s">
        <v>302</v>
      </c>
      <c r="D9" s="2"/>
      <c r="E9" s="2"/>
      <c r="F9" s="2"/>
      <c r="G9" s="2"/>
      <c r="H9" s="2"/>
      <c r="I9" s="2"/>
      <c r="J9" s="2" t="s">
        <v>303</v>
      </c>
      <c r="K9" s="2"/>
      <c r="L9" s="2"/>
      <c r="M9" s="2"/>
      <c r="N9" s="2" t="s">
        <v>303</v>
      </c>
    </row>
    <row r="10" ht="18" customHeight="1" spans="1:14">
      <c r="A10" s="2" t="s">
        <v>304</v>
      </c>
      <c r="B10" s="2" t="s">
        <v>75</v>
      </c>
      <c r="C10" s="2"/>
      <c r="D10" s="2"/>
      <c r="E10" s="2"/>
      <c r="F10" s="2"/>
      <c r="G10" s="2"/>
      <c r="H10" s="2" t="s">
        <v>305</v>
      </c>
      <c r="I10" s="2"/>
      <c r="J10" s="2"/>
      <c r="K10" s="2"/>
      <c r="L10" s="2"/>
      <c r="M10" s="2"/>
      <c r="N10" s="2"/>
    </row>
    <row r="11" ht="80" customHeight="1" spans="1:14">
      <c r="A11" s="2"/>
      <c r="B11" s="164" t="s">
        <v>793</v>
      </c>
      <c r="C11" s="165"/>
      <c r="D11" s="165"/>
      <c r="E11" s="165"/>
      <c r="F11" s="165"/>
      <c r="G11" s="166"/>
      <c r="H11" s="164" t="s">
        <v>794</v>
      </c>
      <c r="I11" s="165"/>
      <c r="J11" s="165"/>
      <c r="K11" s="165"/>
      <c r="L11" s="165"/>
      <c r="M11" s="165"/>
      <c r="N11" s="166"/>
    </row>
    <row r="12" ht="27" customHeight="1" spans="1:14">
      <c r="A12" s="5" t="s">
        <v>308</v>
      </c>
      <c r="B12" s="6" t="s">
        <v>82</v>
      </c>
      <c r="C12" s="6" t="s">
        <v>83</v>
      </c>
      <c r="D12" s="6" t="s">
        <v>84</v>
      </c>
      <c r="E12" s="6"/>
      <c r="F12" s="6"/>
      <c r="G12" s="6" t="s">
        <v>85</v>
      </c>
      <c r="H12" s="6" t="s">
        <v>86</v>
      </c>
      <c r="I12" s="6" t="s">
        <v>69</v>
      </c>
      <c r="J12" s="6"/>
      <c r="K12" s="6" t="s">
        <v>70</v>
      </c>
      <c r="L12" s="6"/>
      <c r="M12" s="6" t="s">
        <v>87</v>
      </c>
      <c r="N12" s="6"/>
    </row>
    <row r="13" ht="31" customHeight="1" spans="1:14">
      <c r="A13" s="5"/>
      <c r="B13" s="66"/>
      <c r="C13" s="66" t="s">
        <v>310</v>
      </c>
      <c r="D13" s="167" t="s">
        <v>730</v>
      </c>
      <c r="E13" s="168"/>
      <c r="F13" s="169"/>
      <c r="G13" s="171">
        <v>1</v>
      </c>
      <c r="H13" s="172">
        <v>1</v>
      </c>
      <c r="I13" s="74">
        <v>10</v>
      </c>
      <c r="J13" s="75"/>
      <c r="K13" s="74">
        <v>8.3</v>
      </c>
      <c r="L13" s="75"/>
      <c r="M13" s="167" t="s">
        <v>795</v>
      </c>
      <c r="N13" s="169"/>
    </row>
    <row r="14" ht="18.95" customHeight="1" spans="1:14">
      <c r="A14" s="5"/>
      <c r="B14" s="66" t="s">
        <v>309</v>
      </c>
      <c r="C14" s="66" t="s">
        <v>310</v>
      </c>
      <c r="D14" s="167" t="s">
        <v>783</v>
      </c>
      <c r="E14" s="168"/>
      <c r="F14" s="169"/>
      <c r="G14" s="173" t="s">
        <v>153</v>
      </c>
      <c r="H14" s="171">
        <v>1</v>
      </c>
      <c r="I14" s="74">
        <v>10</v>
      </c>
      <c r="J14" s="75"/>
      <c r="K14" s="74">
        <v>10</v>
      </c>
      <c r="L14" s="75"/>
      <c r="M14" s="74"/>
      <c r="N14" s="75"/>
    </row>
    <row r="15" ht="26.45" customHeight="1" spans="1:14">
      <c r="A15" s="5"/>
      <c r="B15" s="70"/>
      <c r="C15" s="6" t="s">
        <v>315</v>
      </c>
      <c r="D15" s="67" t="s">
        <v>784</v>
      </c>
      <c r="E15" s="68"/>
      <c r="F15" s="69"/>
      <c r="G15" s="173" t="s">
        <v>120</v>
      </c>
      <c r="H15" s="173" t="s">
        <v>644</v>
      </c>
      <c r="I15" s="6">
        <v>10</v>
      </c>
      <c r="J15" s="6"/>
      <c r="K15" s="6">
        <v>10</v>
      </c>
      <c r="L15" s="6"/>
      <c r="M15" s="6"/>
      <c r="N15" s="6"/>
    </row>
    <row r="16" ht="26.45" customHeight="1" spans="1:14">
      <c r="A16" s="5"/>
      <c r="B16" s="70"/>
      <c r="C16" s="66" t="s">
        <v>317</v>
      </c>
      <c r="D16" s="67" t="s">
        <v>407</v>
      </c>
      <c r="E16" s="68"/>
      <c r="F16" s="69"/>
      <c r="G16" s="171">
        <v>1</v>
      </c>
      <c r="H16" s="171">
        <v>1</v>
      </c>
      <c r="I16" s="6">
        <v>10</v>
      </c>
      <c r="J16" s="6"/>
      <c r="K16" s="6">
        <v>10</v>
      </c>
      <c r="L16" s="6"/>
      <c r="M16" s="6"/>
      <c r="N16" s="6"/>
    </row>
    <row r="17" ht="26.45" customHeight="1" spans="1:14">
      <c r="A17" s="5"/>
      <c r="B17" s="70"/>
      <c r="C17" s="66" t="s">
        <v>319</v>
      </c>
      <c r="D17" s="67" t="s">
        <v>385</v>
      </c>
      <c r="E17" s="68"/>
      <c r="F17" s="69"/>
      <c r="G17" s="171">
        <v>1</v>
      </c>
      <c r="H17" s="171">
        <v>1</v>
      </c>
      <c r="I17" s="74">
        <v>10</v>
      </c>
      <c r="J17" s="75"/>
      <c r="K17" s="74">
        <v>10</v>
      </c>
      <c r="L17" s="75"/>
      <c r="M17" s="74"/>
      <c r="N17" s="75"/>
    </row>
    <row r="18" ht="26.45" customHeight="1" spans="1:14">
      <c r="A18" s="5"/>
      <c r="B18" s="72"/>
      <c r="C18" s="72"/>
      <c r="D18" s="67" t="s">
        <v>785</v>
      </c>
      <c r="E18" s="68"/>
      <c r="F18" s="69"/>
      <c r="G18" s="171" t="s">
        <v>786</v>
      </c>
      <c r="H18" s="171" t="s">
        <v>786</v>
      </c>
      <c r="I18" s="6">
        <v>10</v>
      </c>
      <c r="J18" s="6"/>
      <c r="K18" s="6">
        <v>10</v>
      </c>
      <c r="L18" s="6"/>
      <c r="M18" s="6"/>
      <c r="N18" s="6"/>
    </row>
    <row r="19" ht="26.45" customHeight="1" spans="1:14">
      <c r="A19" s="5"/>
      <c r="B19" s="6" t="s">
        <v>321</v>
      </c>
      <c r="C19" s="6" t="s">
        <v>122</v>
      </c>
      <c r="D19" s="7" t="s">
        <v>787</v>
      </c>
      <c r="E19" s="7"/>
      <c r="F19" s="7"/>
      <c r="G19" s="173" t="s">
        <v>120</v>
      </c>
      <c r="H19" s="173" t="s">
        <v>120</v>
      </c>
      <c r="I19" s="6">
        <v>8</v>
      </c>
      <c r="J19" s="6"/>
      <c r="K19" s="6">
        <v>8</v>
      </c>
      <c r="L19" s="6"/>
      <c r="M19" s="6"/>
      <c r="N19" s="6"/>
    </row>
    <row r="20" ht="26.45" customHeight="1" spans="1:14">
      <c r="A20" s="5"/>
      <c r="B20" s="6"/>
      <c r="C20" s="66" t="s">
        <v>124</v>
      </c>
      <c r="D20" s="7" t="s">
        <v>788</v>
      </c>
      <c r="E20" s="7"/>
      <c r="F20" s="7"/>
      <c r="G20" s="173" t="s">
        <v>120</v>
      </c>
      <c r="H20" s="173" t="s">
        <v>120</v>
      </c>
      <c r="I20" s="6">
        <v>8</v>
      </c>
      <c r="J20" s="6"/>
      <c r="K20" s="6">
        <v>8</v>
      </c>
      <c r="L20" s="6"/>
      <c r="M20" s="6"/>
      <c r="N20" s="6"/>
    </row>
    <row r="21" ht="26.45" customHeight="1" spans="1:14">
      <c r="A21" s="5"/>
      <c r="B21" s="6"/>
      <c r="C21" s="6" t="s">
        <v>126</v>
      </c>
      <c r="D21" s="7" t="s">
        <v>789</v>
      </c>
      <c r="E21" s="7"/>
      <c r="F21" s="7"/>
      <c r="G21" s="173" t="s">
        <v>125</v>
      </c>
      <c r="H21" s="173" t="s">
        <v>125</v>
      </c>
      <c r="I21" s="6">
        <v>7</v>
      </c>
      <c r="J21" s="6"/>
      <c r="K21" s="6">
        <v>7</v>
      </c>
      <c r="L21" s="6"/>
      <c r="M21" s="6"/>
      <c r="N21" s="6"/>
    </row>
    <row r="22" ht="26.45" customHeight="1" spans="1:14">
      <c r="A22" s="5"/>
      <c r="B22" s="6"/>
      <c r="C22" s="6" t="s">
        <v>327</v>
      </c>
      <c r="D22" s="7" t="s">
        <v>790</v>
      </c>
      <c r="E22" s="7"/>
      <c r="F22" s="7"/>
      <c r="G22" s="173" t="s">
        <v>125</v>
      </c>
      <c r="H22" s="173" t="s">
        <v>125</v>
      </c>
      <c r="I22" s="6">
        <v>7</v>
      </c>
      <c r="J22" s="6"/>
      <c r="K22" s="6">
        <v>7</v>
      </c>
      <c r="L22" s="6"/>
      <c r="M22" s="6"/>
      <c r="N22" s="6"/>
    </row>
    <row r="23" ht="26.45" customHeight="1" spans="1:14">
      <c r="A23" s="5"/>
      <c r="B23" s="6" t="s">
        <v>332</v>
      </c>
      <c r="C23" s="6" t="s">
        <v>333</v>
      </c>
      <c r="D23" s="7" t="s">
        <v>455</v>
      </c>
      <c r="E23" s="7"/>
      <c r="F23" s="7"/>
      <c r="G23" s="171" t="s">
        <v>335</v>
      </c>
      <c r="H23" s="171">
        <v>0.95</v>
      </c>
      <c r="I23" s="6">
        <v>10</v>
      </c>
      <c r="J23" s="6"/>
      <c r="K23" s="6">
        <v>10</v>
      </c>
      <c r="L23" s="6"/>
      <c r="M23" s="6"/>
      <c r="N23" s="6"/>
    </row>
    <row r="24" ht="15" customHeight="1" spans="1:14">
      <c r="A24" s="9" t="s">
        <v>336</v>
      </c>
      <c r="B24" s="9"/>
      <c r="C24" s="9"/>
      <c r="D24" s="9"/>
      <c r="E24" s="9"/>
      <c r="F24" s="9"/>
      <c r="G24" s="9"/>
      <c r="H24" s="9"/>
      <c r="I24" s="9">
        <v>100</v>
      </c>
      <c r="J24" s="9"/>
      <c r="K24" s="175">
        <f>SUM(K13:L23)</f>
        <v>98.3</v>
      </c>
      <c r="L24" s="175"/>
      <c r="M24" s="15"/>
      <c r="N24" s="15"/>
    </row>
    <row r="25" spans="1:14">
      <c r="A25" s="10" t="s">
        <v>337</v>
      </c>
      <c r="B25" s="11" t="s">
        <v>338</v>
      </c>
      <c r="C25" s="12"/>
      <c r="D25" s="12"/>
      <c r="E25" s="12"/>
      <c r="F25" s="12"/>
      <c r="G25" s="12"/>
      <c r="H25" s="12"/>
      <c r="I25" s="12"/>
      <c r="J25" s="12"/>
      <c r="K25" s="12"/>
      <c r="L25" s="12"/>
      <c r="M25" s="12"/>
      <c r="N25" s="16"/>
    </row>
    <row r="26" spans="1:14">
      <c r="A26" s="13" t="s">
        <v>339</v>
      </c>
      <c r="B26" s="13"/>
      <c r="C26" s="13"/>
      <c r="D26" s="13"/>
      <c r="E26" s="13"/>
      <c r="F26" s="13"/>
      <c r="G26" s="13"/>
      <c r="H26" s="13"/>
      <c r="I26" s="13"/>
      <c r="J26" s="13"/>
      <c r="K26" s="13"/>
      <c r="L26" s="13"/>
      <c r="M26" s="13"/>
      <c r="N26" s="13"/>
    </row>
    <row r="27" ht="51.95" customHeight="1" spans="1:14">
      <c r="A27" s="13" t="s">
        <v>340</v>
      </c>
      <c r="B27" s="13"/>
      <c r="C27" s="13"/>
      <c r="D27" s="13"/>
      <c r="E27" s="13"/>
      <c r="F27" s="13"/>
      <c r="G27" s="13"/>
      <c r="H27" s="13"/>
      <c r="I27" s="13"/>
      <c r="J27" s="13"/>
      <c r="K27" s="13"/>
      <c r="L27" s="13"/>
      <c r="M27" s="13"/>
      <c r="N27" s="13"/>
    </row>
    <row r="28" ht="41.1" customHeight="1" spans="1:14">
      <c r="A28" s="13" t="s">
        <v>341</v>
      </c>
      <c r="B28" s="13"/>
      <c r="C28" s="13"/>
      <c r="D28" s="13"/>
      <c r="E28" s="13"/>
      <c r="F28" s="13"/>
      <c r="G28" s="13"/>
      <c r="H28" s="13"/>
      <c r="I28" s="13"/>
      <c r="J28" s="13"/>
      <c r="K28" s="13"/>
      <c r="L28" s="13"/>
      <c r="M28" s="13"/>
      <c r="N28" s="13"/>
    </row>
    <row r="29" customFormat="1" ht="15.95" customHeight="1"/>
  </sheetData>
  <mergeCells count="100">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A24:H24"/>
    <mergeCell ref="I24:J24"/>
    <mergeCell ref="K24:L24"/>
    <mergeCell ref="M24:N24"/>
    <mergeCell ref="B25:N25"/>
    <mergeCell ref="A26:N26"/>
    <mergeCell ref="A27:N27"/>
    <mergeCell ref="A28:N28"/>
    <mergeCell ref="A10:A11"/>
    <mergeCell ref="A12:A23"/>
    <mergeCell ref="B14:B18"/>
    <mergeCell ref="B19:B22"/>
    <mergeCell ref="C17:C18"/>
    <mergeCell ref="E4:E5"/>
    <mergeCell ref="N4:N5"/>
    <mergeCell ref="A4:B9"/>
    <mergeCell ref="C4:D5"/>
    <mergeCell ref="F4:G5"/>
    <mergeCell ref="H4:I5"/>
    <mergeCell ref="J4:K5"/>
    <mergeCell ref="L4:M5"/>
  </mergeCells>
  <pageMargins left="0.75" right="0.75" top="1" bottom="1" header="0.511805555555556" footer="0.511805555555556"/>
  <pageSetup paperSize="9" scale="89" orientation="portrait"/>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41"/>
  <sheetViews>
    <sheetView workbookViewId="0">
      <selection activeCell="H11" sqref="H11:N11"/>
    </sheetView>
  </sheetViews>
  <sheetFormatPr defaultColWidth="9" defaultRowHeight="13.5"/>
  <cols>
    <col min="1" max="1" width="5.25" customWidth="1"/>
    <col min="3" max="3" width="7.25" customWidth="1"/>
    <col min="5" max="5" width="12.375" customWidth="1"/>
    <col min="6" max="6" width="2.375" customWidth="1"/>
    <col min="7" max="7" width="10.875" customWidth="1"/>
    <col min="8" max="8" width="10.125" customWidth="1"/>
    <col min="9" max="9" width="6.875" customWidth="1"/>
    <col min="10" max="10" width="0.875" customWidth="1"/>
    <col min="11" max="11" width="8" customWidth="1"/>
    <col min="12" max="12" width="1" customWidth="1"/>
    <col min="13" max="13" width="6.875" customWidth="1"/>
    <col min="14" max="14" width="12.875" customWidth="1"/>
  </cols>
  <sheetData>
    <row r="1" ht="42" customHeight="1" spans="1:14">
      <c r="A1" s="1" t="s">
        <v>796</v>
      </c>
      <c r="B1" s="1"/>
      <c r="C1" s="1"/>
      <c r="D1" s="1"/>
      <c r="E1" s="1"/>
      <c r="F1" s="1"/>
      <c r="G1" s="1"/>
      <c r="H1" s="1"/>
      <c r="I1" s="1"/>
      <c r="J1" s="1"/>
      <c r="K1" s="1"/>
      <c r="L1" s="1"/>
      <c r="M1" s="1"/>
      <c r="N1" s="1"/>
    </row>
    <row r="2" ht="15" customHeight="1" spans="1:14">
      <c r="A2" s="2" t="s">
        <v>181</v>
      </c>
      <c r="B2" s="2"/>
      <c r="C2" s="2" t="s">
        <v>797</v>
      </c>
      <c r="D2" s="2"/>
      <c r="E2" s="2"/>
      <c r="F2" s="2"/>
      <c r="G2" s="2"/>
      <c r="H2" s="2"/>
      <c r="I2" s="2"/>
      <c r="J2" s="2"/>
      <c r="K2" s="2"/>
      <c r="L2" s="2"/>
      <c r="M2" s="2"/>
      <c r="N2" s="2"/>
    </row>
    <row r="3" ht="15" customHeight="1" spans="1:14">
      <c r="A3" s="2" t="s">
        <v>182</v>
      </c>
      <c r="B3" s="2"/>
      <c r="C3" s="2" t="s">
        <v>798</v>
      </c>
      <c r="D3" s="2"/>
      <c r="E3" s="2"/>
      <c r="F3" s="2"/>
      <c r="G3" s="2"/>
      <c r="H3" s="2" t="s">
        <v>295</v>
      </c>
      <c r="I3" s="2"/>
      <c r="J3" s="2" t="s">
        <v>799</v>
      </c>
      <c r="K3" s="2"/>
      <c r="L3" s="2"/>
      <c r="M3" s="2"/>
      <c r="N3" s="2"/>
    </row>
    <row r="4" ht="15" customHeight="1" spans="1:14">
      <c r="A4" s="2" t="s">
        <v>183</v>
      </c>
      <c r="B4" s="2"/>
      <c r="C4" s="2"/>
      <c r="D4" s="2"/>
      <c r="E4" s="2" t="s">
        <v>65</v>
      </c>
      <c r="F4" s="2" t="s">
        <v>296</v>
      </c>
      <c r="G4" s="2"/>
      <c r="H4" s="2" t="s">
        <v>297</v>
      </c>
      <c r="I4" s="2"/>
      <c r="J4" s="2" t="s">
        <v>69</v>
      </c>
      <c r="K4" s="2"/>
      <c r="L4" s="2" t="s">
        <v>298</v>
      </c>
      <c r="M4" s="2"/>
      <c r="N4" s="2" t="s">
        <v>70</v>
      </c>
    </row>
    <row r="5" ht="15" customHeight="1" spans="1:14">
      <c r="A5" s="2"/>
      <c r="B5" s="2"/>
      <c r="C5" s="2"/>
      <c r="D5" s="2"/>
      <c r="E5" s="2"/>
      <c r="F5" s="2"/>
      <c r="G5" s="2"/>
      <c r="H5" s="2"/>
      <c r="I5" s="2"/>
      <c r="J5" s="2"/>
      <c r="K5" s="2"/>
      <c r="L5" s="2"/>
      <c r="M5" s="2"/>
      <c r="N5" s="2"/>
    </row>
    <row r="6" ht="15" customHeight="1" spans="1:14">
      <c r="A6" s="2"/>
      <c r="B6" s="2"/>
      <c r="C6" s="3" t="s">
        <v>299</v>
      </c>
      <c r="D6" s="3"/>
      <c r="E6" s="2">
        <v>527</v>
      </c>
      <c r="F6" s="2">
        <v>527</v>
      </c>
      <c r="G6" s="2"/>
      <c r="H6" s="2">
        <v>527</v>
      </c>
      <c r="I6" s="2"/>
      <c r="J6" s="2">
        <v>10</v>
      </c>
      <c r="K6" s="2"/>
      <c r="L6" s="14">
        <v>1</v>
      </c>
      <c r="M6" s="2"/>
      <c r="N6" s="2">
        <v>10</v>
      </c>
    </row>
    <row r="7" ht="15" customHeight="1" spans="1:14">
      <c r="A7" s="2"/>
      <c r="B7" s="2"/>
      <c r="C7" s="2" t="s">
        <v>300</v>
      </c>
      <c r="D7" s="2"/>
      <c r="E7" s="2">
        <v>527</v>
      </c>
      <c r="F7" s="2">
        <v>527</v>
      </c>
      <c r="G7" s="2"/>
      <c r="H7" s="2">
        <v>527</v>
      </c>
      <c r="I7" s="2"/>
      <c r="J7" s="2">
        <v>10</v>
      </c>
      <c r="K7" s="2"/>
      <c r="L7" s="14">
        <v>1</v>
      </c>
      <c r="M7" s="2"/>
      <c r="N7" s="2">
        <v>10</v>
      </c>
    </row>
    <row r="8" ht="15" customHeight="1" spans="1:14">
      <c r="A8" s="2"/>
      <c r="B8" s="2"/>
      <c r="C8" s="2" t="s">
        <v>301</v>
      </c>
      <c r="D8" s="2"/>
      <c r="E8" s="2"/>
      <c r="F8" s="2"/>
      <c r="G8" s="2"/>
      <c r="H8" s="2"/>
      <c r="I8" s="2"/>
      <c r="J8" s="2" t="s">
        <v>303</v>
      </c>
      <c r="K8" s="2"/>
      <c r="L8" s="2"/>
      <c r="M8" s="2"/>
      <c r="N8" s="2" t="s">
        <v>303</v>
      </c>
    </row>
    <row r="9" ht="15" customHeight="1" spans="1:14">
      <c r="A9" s="2"/>
      <c r="B9" s="2"/>
      <c r="C9" s="2" t="s">
        <v>302</v>
      </c>
      <c r="D9" s="2"/>
      <c r="E9" s="2"/>
      <c r="F9" s="2"/>
      <c r="G9" s="2"/>
      <c r="H9" s="2"/>
      <c r="I9" s="2"/>
      <c r="J9" s="2" t="s">
        <v>303</v>
      </c>
      <c r="K9" s="2"/>
      <c r="L9" s="2"/>
      <c r="M9" s="2"/>
      <c r="N9" s="2" t="s">
        <v>303</v>
      </c>
    </row>
    <row r="10" ht="15" customHeight="1" spans="1:14">
      <c r="A10" s="2" t="s">
        <v>304</v>
      </c>
      <c r="B10" s="2" t="s">
        <v>75</v>
      </c>
      <c r="C10" s="2"/>
      <c r="D10" s="2"/>
      <c r="E10" s="2"/>
      <c r="F10" s="2"/>
      <c r="G10" s="2"/>
      <c r="H10" s="2" t="s">
        <v>305</v>
      </c>
      <c r="I10" s="2"/>
      <c r="J10" s="2"/>
      <c r="K10" s="2"/>
      <c r="L10" s="2"/>
      <c r="M10" s="2"/>
      <c r="N10" s="2"/>
    </row>
    <row r="11" ht="47" customHeight="1" spans="1:14">
      <c r="A11" s="2"/>
      <c r="B11" s="164" t="s">
        <v>800</v>
      </c>
      <c r="C11" s="165"/>
      <c r="D11" s="165"/>
      <c r="E11" s="165"/>
      <c r="F11" s="165"/>
      <c r="G11" s="166"/>
      <c r="H11" s="164" t="s">
        <v>801</v>
      </c>
      <c r="I11" s="165"/>
      <c r="J11" s="165"/>
      <c r="K11" s="165"/>
      <c r="L11" s="165"/>
      <c r="M11" s="165"/>
      <c r="N11" s="166"/>
    </row>
    <row r="12" ht="18.95" customHeight="1" spans="1:14">
      <c r="A12" s="5" t="s">
        <v>308</v>
      </c>
      <c r="B12" s="6" t="s">
        <v>82</v>
      </c>
      <c r="C12" s="6" t="s">
        <v>83</v>
      </c>
      <c r="D12" s="2" t="s">
        <v>84</v>
      </c>
      <c r="E12" s="2"/>
      <c r="F12" s="2"/>
      <c r="G12" s="2" t="s">
        <v>85</v>
      </c>
      <c r="H12" s="2" t="s">
        <v>86</v>
      </c>
      <c r="I12" s="2" t="s">
        <v>69</v>
      </c>
      <c r="J12" s="2"/>
      <c r="K12" s="2" t="s">
        <v>70</v>
      </c>
      <c r="L12" s="2"/>
      <c r="M12" s="2" t="s">
        <v>87</v>
      </c>
      <c r="N12" s="2"/>
    </row>
    <row r="13" ht="15" customHeight="1" spans="1:14">
      <c r="A13" s="5"/>
      <c r="B13" s="6" t="s">
        <v>309</v>
      </c>
      <c r="C13" s="6" t="s">
        <v>310</v>
      </c>
      <c r="D13" s="176" t="s">
        <v>802</v>
      </c>
      <c r="E13" s="176"/>
      <c r="F13" s="176"/>
      <c r="G13" s="2" t="s">
        <v>803</v>
      </c>
      <c r="H13" s="2" t="s">
        <v>803</v>
      </c>
      <c r="I13" s="2">
        <v>5</v>
      </c>
      <c r="J13" s="2"/>
      <c r="K13" s="2">
        <v>5</v>
      </c>
      <c r="L13" s="2"/>
      <c r="M13" s="2"/>
      <c r="N13" s="2"/>
    </row>
    <row r="14" ht="15" customHeight="1" spans="1:14">
      <c r="A14" s="5"/>
      <c r="B14" s="6"/>
      <c r="C14" s="6"/>
      <c r="D14" s="176" t="s">
        <v>804</v>
      </c>
      <c r="E14" s="176"/>
      <c r="F14" s="176"/>
      <c r="G14" s="2" t="s">
        <v>805</v>
      </c>
      <c r="H14" s="2" t="s">
        <v>805</v>
      </c>
      <c r="I14" s="2">
        <v>5</v>
      </c>
      <c r="J14" s="2"/>
      <c r="K14" s="2">
        <v>5</v>
      </c>
      <c r="L14" s="2"/>
      <c r="M14" s="2"/>
      <c r="N14" s="2"/>
    </row>
    <row r="15" ht="15" customHeight="1" spans="1:14">
      <c r="A15" s="5"/>
      <c r="B15" s="6"/>
      <c r="C15" s="6"/>
      <c r="D15" s="176" t="s">
        <v>163</v>
      </c>
      <c r="E15" s="176"/>
      <c r="F15" s="176"/>
      <c r="G15" s="14">
        <v>1</v>
      </c>
      <c r="H15" s="14">
        <v>1</v>
      </c>
      <c r="I15" s="2">
        <v>10</v>
      </c>
      <c r="J15" s="2"/>
      <c r="K15" s="2">
        <v>10</v>
      </c>
      <c r="L15" s="2"/>
      <c r="M15" s="2"/>
      <c r="N15" s="2"/>
    </row>
    <row r="16" ht="15" customHeight="1" spans="1:14">
      <c r="A16" s="5"/>
      <c r="B16" s="6"/>
      <c r="C16" s="6" t="s">
        <v>315</v>
      </c>
      <c r="D16" s="176" t="s">
        <v>806</v>
      </c>
      <c r="E16" s="176"/>
      <c r="F16" s="176"/>
      <c r="G16" s="2">
        <v>2</v>
      </c>
      <c r="H16" s="2">
        <v>0</v>
      </c>
      <c r="I16" s="2">
        <v>10</v>
      </c>
      <c r="J16" s="2"/>
      <c r="K16" s="2">
        <v>0</v>
      </c>
      <c r="L16" s="2"/>
      <c r="M16" s="2" t="s">
        <v>807</v>
      </c>
      <c r="N16" s="2"/>
    </row>
    <row r="17" ht="15" customHeight="1" spans="1:14">
      <c r="A17" s="5"/>
      <c r="B17" s="6"/>
      <c r="C17" s="6" t="s">
        <v>317</v>
      </c>
      <c r="D17" s="176" t="s">
        <v>808</v>
      </c>
      <c r="E17" s="176"/>
      <c r="F17" s="176"/>
      <c r="G17" s="2" t="s">
        <v>809</v>
      </c>
      <c r="H17" s="2" t="s">
        <v>120</v>
      </c>
      <c r="I17" s="2">
        <v>10</v>
      </c>
      <c r="J17" s="2"/>
      <c r="K17" s="2">
        <v>10</v>
      </c>
      <c r="L17" s="2"/>
      <c r="M17" s="2"/>
      <c r="N17" s="2"/>
    </row>
    <row r="18" ht="24" customHeight="1" spans="1:14">
      <c r="A18" s="5"/>
      <c r="B18" s="6"/>
      <c r="C18" s="6"/>
      <c r="D18" s="176" t="s">
        <v>810</v>
      </c>
      <c r="E18" s="176"/>
      <c r="F18" s="176"/>
      <c r="G18" s="2" t="s">
        <v>120</v>
      </c>
      <c r="H18" s="2" t="s">
        <v>120</v>
      </c>
      <c r="I18" s="2">
        <v>10</v>
      </c>
      <c r="J18" s="2"/>
      <c r="K18" s="2">
        <v>10</v>
      </c>
      <c r="L18" s="2"/>
      <c r="M18" s="2"/>
      <c r="N18" s="2"/>
    </row>
    <row r="19" ht="15" customHeight="1" spans="1:14">
      <c r="A19" s="5"/>
      <c r="B19" s="6"/>
      <c r="C19" s="6" t="s">
        <v>319</v>
      </c>
      <c r="D19" s="176" t="s">
        <v>811</v>
      </c>
      <c r="E19" s="176"/>
      <c r="F19" s="176"/>
      <c r="G19" s="2" t="s">
        <v>488</v>
      </c>
      <c r="H19" s="2" t="s">
        <v>488</v>
      </c>
      <c r="I19" s="2">
        <v>5</v>
      </c>
      <c r="J19" s="2"/>
      <c r="K19" s="2">
        <v>5</v>
      </c>
      <c r="L19" s="2"/>
      <c r="M19" s="2"/>
      <c r="N19" s="2"/>
    </row>
    <row r="20" ht="15" customHeight="1" spans="1:14">
      <c r="A20" s="5"/>
      <c r="B20" s="6"/>
      <c r="C20" s="6"/>
      <c r="D20" s="176" t="s">
        <v>812</v>
      </c>
      <c r="E20" s="176"/>
      <c r="F20" s="176"/>
      <c r="G20" s="2" t="s">
        <v>488</v>
      </c>
      <c r="H20" s="2" t="s">
        <v>488</v>
      </c>
      <c r="I20" s="2">
        <v>5</v>
      </c>
      <c r="J20" s="2"/>
      <c r="K20" s="2">
        <v>5</v>
      </c>
      <c r="L20" s="2"/>
      <c r="M20" s="2"/>
      <c r="N20" s="2"/>
    </row>
    <row r="21" ht="15" customHeight="1" spans="1:14">
      <c r="A21" s="5"/>
      <c r="B21" s="6" t="s">
        <v>321</v>
      </c>
      <c r="C21" s="6" t="s">
        <v>122</v>
      </c>
      <c r="D21" s="176" t="s">
        <v>813</v>
      </c>
      <c r="E21" s="176"/>
      <c r="F21" s="176"/>
      <c r="G21" s="14">
        <v>1</v>
      </c>
      <c r="H21" s="14">
        <v>1</v>
      </c>
      <c r="I21" s="2">
        <v>5</v>
      </c>
      <c r="J21" s="2"/>
      <c r="K21" s="2">
        <v>5</v>
      </c>
      <c r="L21" s="2"/>
      <c r="M21" s="2"/>
      <c r="N21" s="2"/>
    </row>
    <row r="22" ht="15" customHeight="1" spans="1:14">
      <c r="A22" s="5"/>
      <c r="B22" s="6"/>
      <c r="C22" s="6"/>
      <c r="D22" s="176" t="s">
        <v>814</v>
      </c>
      <c r="E22" s="176"/>
      <c r="F22" s="176"/>
      <c r="G22" s="14">
        <v>1</v>
      </c>
      <c r="H22" s="14">
        <v>1</v>
      </c>
      <c r="I22" s="2">
        <v>10</v>
      </c>
      <c r="J22" s="2"/>
      <c r="K22" s="2">
        <v>10</v>
      </c>
      <c r="L22" s="2"/>
      <c r="M22" s="2"/>
      <c r="N22" s="2"/>
    </row>
    <row r="23" ht="15" customHeight="1" spans="1:14">
      <c r="A23" s="5"/>
      <c r="B23" s="6"/>
      <c r="C23" s="6"/>
      <c r="D23" s="176" t="s">
        <v>815</v>
      </c>
      <c r="E23" s="176"/>
      <c r="F23" s="176"/>
      <c r="G23" s="14">
        <v>1</v>
      </c>
      <c r="H23" s="14">
        <v>1</v>
      </c>
      <c r="I23" s="2">
        <v>5</v>
      </c>
      <c r="J23" s="2"/>
      <c r="K23" s="2">
        <v>5</v>
      </c>
      <c r="L23" s="2"/>
      <c r="M23" s="2"/>
      <c r="N23" s="2"/>
    </row>
    <row r="24" ht="15" customHeight="1" spans="1:14">
      <c r="A24" s="5"/>
      <c r="B24" s="6"/>
      <c r="C24" s="6" t="s">
        <v>124</v>
      </c>
      <c r="D24" s="176" t="s">
        <v>489</v>
      </c>
      <c r="E24" s="176"/>
      <c r="F24" s="176"/>
      <c r="G24" s="2"/>
      <c r="H24" s="2"/>
      <c r="I24" s="2"/>
      <c r="J24" s="2"/>
      <c r="K24" s="2"/>
      <c r="L24" s="2"/>
      <c r="M24" s="2"/>
      <c r="N24" s="2"/>
    </row>
    <row r="25" ht="15" customHeight="1" spans="1:14">
      <c r="A25" s="5"/>
      <c r="B25" s="6"/>
      <c r="C25" s="6"/>
      <c r="D25" s="176" t="s">
        <v>490</v>
      </c>
      <c r="E25" s="176"/>
      <c r="F25" s="176"/>
      <c r="G25" s="2"/>
      <c r="H25" s="2"/>
      <c r="I25" s="2"/>
      <c r="J25" s="2"/>
      <c r="K25" s="2"/>
      <c r="L25" s="2"/>
      <c r="M25" s="2"/>
      <c r="N25" s="2"/>
    </row>
    <row r="26" ht="15" customHeight="1" spans="1:14">
      <c r="A26" s="5"/>
      <c r="B26" s="6"/>
      <c r="C26" s="6"/>
      <c r="D26" s="176" t="s">
        <v>491</v>
      </c>
      <c r="E26" s="176"/>
      <c r="F26" s="176"/>
      <c r="G26" s="2"/>
      <c r="H26" s="2"/>
      <c r="I26" s="2"/>
      <c r="J26" s="2"/>
      <c r="K26" s="2"/>
      <c r="L26" s="2"/>
      <c r="M26" s="2"/>
      <c r="N26" s="2"/>
    </row>
    <row r="27" ht="15" customHeight="1" spans="1:14">
      <c r="A27" s="5"/>
      <c r="B27" s="6"/>
      <c r="C27" s="6" t="s">
        <v>126</v>
      </c>
      <c r="D27" s="176" t="s">
        <v>816</v>
      </c>
      <c r="E27" s="176"/>
      <c r="F27" s="176"/>
      <c r="G27" s="2" t="s">
        <v>125</v>
      </c>
      <c r="H27" s="2" t="s">
        <v>125</v>
      </c>
      <c r="I27" s="2">
        <v>5</v>
      </c>
      <c r="J27" s="2"/>
      <c r="K27" s="2">
        <v>5</v>
      </c>
      <c r="L27" s="2"/>
      <c r="M27" s="2"/>
      <c r="N27" s="2"/>
    </row>
    <row r="28" ht="15" customHeight="1" spans="1:14">
      <c r="A28" s="5"/>
      <c r="B28" s="6"/>
      <c r="C28" s="6"/>
      <c r="D28" s="176" t="s">
        <v>490</v>
      </c>
      <c r="E28" s="176"/>
      <c r="F28" s="176"/>
      <c r="G28" s="2"/>
      <c r="H28" s="2"/>
      <c r="I28" s="2"/>
      <c r="J28" s="2"/>
      <c r="K28" s="2"/>
      <c r="L28" s="2"/>
      <c r="M28" s="2"/>
      <c r="N28" s="2"/>
    </row>
    <row r="29" ht="15" customHeight="1" spans="1:14">
      <c r="A29" s="5"/>
      <c r="B29" s="6"/>
      <c r="C29" s="6"/>
      <c r="D29" s="176" t="s">
        <v>491</v>
      </c>
      <c r="E29" s="176"/>
      <c r="F29" s="176"/>
      <c r="G29" s="2"/>
      <c r="H29" s="2"/>
      <c r="I29" s="2"/>
      <c r="J29" s="2"/>
      <c r="K29" s="2"/>
      <c r="L29" s="2"/>
      <c r="M29" s="2"/>
      <c r="N29" s="2"/>
    </row>
    <row r="30" ht="15" customHeight="1" spans="1:14">
      <c r="A30" s="5"/>
      <c r="B30" s="6"/>
      <c r="C30" s="6" t="s">
        <v>327</v>
      </c>
      <c r="D30" s="176" t="s">
        <v>510</v>
      </c>
      <c r="E30" s="176"/>
      <c r="F30" s="176"/>
      <c r="G30" s="2" t="s">
        <v>387</v>
      </c>
      <c r="H30" s="2" t="s">
        <v>387</v>
      </c>
      <c r="I30" s="2">
        <v>5</v>
      </c>
      <c r="J30" s="2"/>
      <c r="K30" s="2">
        <v>5</v>
      </c>
      <c r="L30" s="2"/>
      <c r="M30" s="2"/>
      <c r="N30" s="2"/>
    </row>
    <row r="31" ht="15" customHeight="1" spans="1:14">
      <c r="A31" s="5"/>
      <c r="B31" s="6"/>
      <c r="C31" s="6"/>
      <c r="D31" s="176" t="s">
        <v>490</v>
      </c>
      <c r="E31" s="176"/>
      <c r="F31" s="176"/>
      <c r="G31" s="2"/>
      <c r="H31" s="2"/>
      <c r="I31" s="2"/>
      <c r="J31" s="2"/>
      <c r="K31" s="2"/>
      <c r="L31" s="2"/>
      <c r="M31" s="2"/>
      <c r="N31" s="2"/>
    </row>
    <row r="32" ht="15" customHeight="1" spans="1:14">
      <c r="A32" s="5"/>
      <c r="B32" s="6"/>
      <c r="C32" s="6"/>
      <c r="D32" s="176" t="s">
        <v>491</v>
      </c>
      <c r="E32" s="176"/>
      <c r="F32" s="176"/>
      <c r="G32" s="2"/>
      <c r="H32" s="2"/>
      <c r="I32" s="2"/>
      <c r="J32" s="2"/>
      <c r="K32" s="2"/>
      <c r="L32" s="2"/>
      <c r="M32" s="2"/>
      <c r="N32" s="2"/>
    </row>
    <row r="33" ht="15" customHeight="1" spans="1:14">
      <c r="A33" s="5"/>
      <c r="B33" s="6" t="s">
        <v>332</v>
      </c>
      <c r="C33" s="6" t="s">
        <v>333</v>
      </c>
      <c r="D33" s="176" t="s">
        <v>817</v>
      </c>
      <c r="E33" s="176"/>
      <c r="F33" s="176"/>
      <c r="G33" s="14">
        <v>0.9</v>
      </c>
      <c r="H33" s="14">
        <v>0.9</v>
      </c>
      <c r="I33" s="2">
        <v>10</v>
      </c>
      <c r="J33" s="2"/>
      <c r="K33" s="2">
        <v>10</v>
      </c>
      <c r="L33" s="2"/>
      <c r="M33" s="2"/>
      <c r="N33" s="2"/>
    </row>
    <row r="34" ht="15" customHeight="1" spans="1:14">
      <c r="A34" s="5"/>
      <c r="B34" s="6"/>
      <c r="C34" s="6"/>
      <c r="D34" s="176" t="s">
        <v>490</v>
      </c>
      <c r="E34" s="176"/>
      <c r="F34" s="176"/>
      <c r="G34" s="2"/>
      <c r="H34" s="2"/>
      <c r="I34" s="2"/>
      <c r="J34" s="2"/>
      <c r="K34" s="2"/>
      <c r="L34" s="2"/>
      <c r="M34" s="2"/>
      <c r="N34" s="2"/>
    </row>
    <row r="35" ht="15" customHeight="1" spans="1:14">
      <c r="A35" s="5"/>
      <c r="B35" s="6"/>
      <c r="C35" s="6"/>
      <c r="D35" s="176" t="s">
        <v>491</v>
      </c>
      <c r="E35" s="176"/>
      <c r="F35" s="176"/>
      <c r="G35" s="2"/>
      <c r="H35" s="2"/>
      <c r="I35" s="2"/>
      <c r="J35" s="2"/>
      <c r="K35" s="2"/>
      <c r="L35" s="2"/>
      <c r="M35" s="2"/>
      <c r="N35" s="2"/>
    </row>
    <row r="36" ht="15" customHeight="1" spans="1:14">
      <c r="A36" s="9" t="s">
        <v>336</v>
      </c>
      <c r="B36" s="9"/>
      <c r="C36" s="9"/>
      <c r="D36" s="9"/>
      <c r="E36" s="9"/>
      <c r="F36" s="9"/>
      <c r="G36" s="9"/>
      <c r="H36" s="9"/>
      <c r="I36" s="9">
        <f>SUM(I13:I35)</f>
        <v>100</v>
      </c>
      <c r="J36" s="9"/>
      <c r="K36" s="9">
        <f>SUM(K13:K35)</f>
        <v>90</v>
      </c>
      <c r="L36" s="9"/>
      <c r="M36" s="15"/>
      <c r="N36" s="15"/>
    </row>
    <row r="37" spans="1:14">
      <c r="A37" s="10" t="s">
        <v>337</v>
      </c>
      <c r="B37" s="11" t="s">
        <v>400</v>
      </c>
      <c r="C37" s="12"/>
      <c r="D37" s="12"/>
      <c r="E37" s="12"/>
      <c r="F37" s="12"/>
      <c r="G37" s="12"/>
      <c r="H37" s="12"/>
      <c r="I37" s="12"/>
      <c r="J37" s="12"/>
      <c r="K37" s="12"/>
      <c r="L37" s="12"/>
      <c r="M37" s="12"/>
      <c r="N37" s="16"/>
    </row>
    <row r="38" spans="1:14">
      <c r="A38" s="13" t="s">
        <v>339</v>
      </c>
      <c r="B38" s="13"/>
      <c r="C38" s="13"/>
      <c r="D38" s="13"/>
      <c r="E38" s="13"/>
      <c r="F38" s="13"/>
      <c r="G38" s="13"/>
      <c r="H38" s="13"/>
      <c r="I38" s="13"/>
      <c r="J38" s="13"/>
      <c r="K38" s="13"/>
      <c r="L38" s="13"/>
      <c r="M38" s="13"/>
      <c r="N38" s="13"/>
    </row>
    <row r="39" ht="51.95" customHeight="1" spans="1:14">
      <c r="A39" s="13" t="s">
        <v>340</v>
      </c>
      <c r="B39" s="13"/>
      <c r="C39" s="13"/>
      <c r="D39" s="13"/>
      <c r="E39" s="13"/>
      <c r="F39" s="13"/>
      <c r="G39" s="13"/>
      <c r="H39" s="13"/>
      <c r="I39" s="13"/>
      <c r="J39" s="13"/>
      <c r="K39" s="13"/>
      <c r="L39" s="13"/>
      <c r="M39" s="13"/>
      <c r="N39" s="13"/>
    </row>
    <row r="40" ht="41.1" customHeight="1" spans="1:14">
      <c r="A40" s="13" t="s">
        <v>341</v>
      </c>
      <c r="B40" s="13"/>
      <c r="C40" s="13"/>
      <c r="D40" s="13"/>
      <c r="E40" s="13"/>
      <c r="F40" s="13"/>
      <c r="G40" s="13"/>
      <c r="H40" s="13"/>
      <c r="I40" s="13"/>
      <c r="J40" s="13"/>
      <c r="K40" s="13"/>
      <c r="L40" s="13"/>
      <c r="M40" s="13"/>
      <c r="N40" s="13"/>
    </row>
    <row r="41" customFormat="1" ht="15.95" customHeight="1"/>
  </sheetData>
  <mergeCells count="156">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D29:F29"/>
    <mergeCell ref="I29:J29"/>
    <mergeCell ref="K29:L29"/>
    <mergeCell ref="M29:N29"/>
    <mergeCell ref="D30:F30"/>
    <mergeCell ref="I30:J30"/>
    <mergeCell ref="K30:L30"/>
    <mergeCell ref="M30:N30"/>
    <mergeCell ref="D31:F31"/>
    <mergeCell ref="I31:J31"/>
    <mergeCell ref="K31:L31"/>
    <mergeCell ref="M31:N31"/>
    <mergeCell ref="D32:F32"/>
    <mergeCell ref="I32:J32"/>
    <mergeCell ref="K32:L32"/>
    <mergeCell ref="M32:N32"/>
    <mergeCell ref="D33:F33"/>
    <mergeCell ref="I33:J33"/>
    <mergeCell ref="K33:L33"/>
    <mergeCell ref="M33:N33"/>
    <mergeCell ref="D34:F34"/>
    <mergeCell ref="I34:J34"/>
    <mergeCell ref="K34:L34"/>
    <mergeCell ref="M34:N34"/>
    <mergeCell ref="D35:F35"/>
    <mergeCell ref="I35:J35"/>
    <mergeCell ref="K35:L35"/>
    <mergeCell ref="M35:N35"/>
    <mergeCell ref="A36:H36"/>
    <mergeCell ref="I36:J36"/>
    <mergeCell ref="K36:L36"/>
    <mergeCell ref="M36:N36"/>
    <mergeCell ref="B37:N37"/>
    <mergeCell ref="A38:N38"/>
    <mergeCell ref="A39:N39"/>
    <mergeCell ref="A40:N40"/>
    <mergeCell ref="A10:A11"/>
    <mergeCell ref="A12:A35"/>
    <mergeCell ref="B13:B20"/>
    <mergeCell ref="B21:B32"/>
    <mergeCell ref="B33:B35"/>
    <mergeCell ref="C13:C15"/>
    <mergeCell ref="C17:C18"/>
    <mergeCell ref="C19:C20"/>
    <mergeCell ref="C21:C23"/>
    <mergeCell ref="C24:C26"/>
    <mergeCell ref="C27:C29"/>
    <mergeCell ref="C30:C32"/>
    <mergeCell ref="C33:C35"/>
    <mergeCell ref="E4:E5"/>
    <mergeCell ref="N4:N5"/>
    <mergeCell ref="A4:B9"/>
    <mergeCell ref="C4:D5"/>
    <mergeCell ref="F4:G5"/>
    <mergeCell ref="H4:I5"/>
    <mergeCell ref="J4:K5"/>
    <mergeCell ref="L4:M5"/>
  </mergeCells>
  <pageMargins left="0.75" right="0.75" top="1" bottom="1" header="0.511805555555556" footer="0.511805555555556"/>
  <pageSetup paperSize="9" scale="85" orientation="portrait"/>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1"/>
  <sheetViews>
    <sheetView workbookViewId="0">
      <selection activeCell="U14" sqref="U14"/>
    </sheetView>
  </sheetViews>
  <sheetFormatPr defaultColWidth="9" defaultRowHeight="13.5"/>
  <cols>
    <col min="1" max="1" width="5.25" customWidth="1"/>
    <col min="3" max="3" width="9.875" customWidth="1"/>
    <col min="5" max="5" width="12.375" customWidth="1"/>
    <col min="6" max="6" width="2.625" customWidth="1"/>
    <col min="7" max="7" width="9.5" customWidth="1"/>
    <col min="8" max="8" width="8.625" customWidth="1"/>
    <col min="9" max="9" width="4.5" customWidth="1"/>
    <col min="10" max="10" width="2.5" customWidth="1"/>
    <col min="11" max="11" width="8" customWidth="1"/>
    <col min="12" max="12" width="1" customWidth="1"/>
    <col min="13" max="13" width="6.875" customWidth="1"/>
    <col min="14" max="14" width="8.875" customWidth="1"/>
  </cols>
  <sheetData>
    <row r="1" ht="42" customHeight="1" spans="1:14">
      <c r="A1" s="1" t="s">
        <v>818</v>
      </c>
      <c r="B1" s="1"/>
      <c r="C1" s="1"/>
      <c r="D1" s="1"/>
      <c r="E1" s="1"/>
      <c r="F1" s="1"/>
      <c r="G1" s="1"/>
      <c r="H1" s="1"/>
      <c r="I1" s="1"/>
      <c r="J1" s="1"/>
      <c r="K1" s="1"/>
      <c r="L1" s="1"/>
      <c r="M1" s="1"/>
      <c r="N1" s="1"/>
    </row>
    <row r="2" ht="15" customHeight="1" spans="1:14">
      <c r="A2" s="2" t="s">
        <v>181</v>
      </c>
      <c r="B2" s="2"/>
      <c r="C2" s="2" t="s">
        <v>819</v>
      </c>
      <c r="D2" s="2"/>
      <c r="E2" s="2"/>
      <c r="F2" s="2"/>
      <c r="G2" s="2"/>
      <c r="H2" s="2"/>
      <c r="I2" s="2"/>
      <c r="J2" s="2"/>
      <c r="K2" s="2"/>
      <c r="L2" s="2"/>
      <c r="M2" s="2"/>
      <c r="N2" s="2"/>
    </row>
    <row r="3" ht="15" customHeight="1" spans="1:14">
      <c r="A3" s="2" t="s">
        <v>182</v>
      </c>
      <c r="B3" s="2"/>
      <c r="C3" s="2" t="s">
        <v>194</v>
      </c>
      <c r="D3" s="2"/>
      <c r="E3" s="2"/>
      <c r="F3" s="2"/>
      <c r="G3" s="2"/>
      <c r="H3" s="2" t="s">
        <v>295</v>
      </c>
      <c r="I3" s="2"/>
      <c r="J3" s="2" t="s">
        <v>63</v>
      </c>
      <c r="K3" s="2"/>
      <c r="L3" s="2"/>
      <c r="M3" s="2"/>
      <c r="N3" s="2"/>
    </row>
    <row r="4" ht="15" customHeight="1" spans="1:14">
      <c r="A4" s="2" t="s">
        <v>183</v>
      </c>
      <c r="B4" s="2"/>
      <c r="C4" s="2"/>
      <c r="D4" s="2"/>
      <c r="E4" s="2" t="s">
        <v>65</v>
      </c>
      <c r="F4" s="2" t="s">
        <v>296</v>
      </c>
      <c r="G4" s="2"/>
      <c r="H4" s="2" t="s">
        <v>297</v>
      </c>
      <c r="I4" s="2"/>
      <c r="J4" s="2" t="s">
        <v>69</v>
      </c>
      <c r="K4" s="2"/>
      <c r="L4" s="2" t="s">
        <v>298</v>
      </c>
      <c r="M4" s="2"/>
      <c r="N4" s="2" t="s">
        <v>70</v>
      </c>
    </row>
    <row r="5" ht="15" customHeight="1" spans="1:14">
      <c r="A5" s="2"/>
      <c r="B5" s="2"/>
      <c r="C5" s="2"/>
      <c r="D5" s="2"/>
      <c r="E5" s="2"/>
      <c r="F5" s="2"/>
      <c r="G5" s="2"/>
      <c r="H5" s="2"/>
      <c r="I5" s="2"/>
      <c r="J5" s="2"/>
      <c r="K5" s="2"/>
      <c r="L5" s="2"/>
      <c r="M5" s="2"/>
      <c r="N5" s="2"/>
    </row>
    <row r="6" ht="15" customHeight="1" spans="1:14">
      <c r="A6" s="2"/>
      <c r="B6" s="2"/>
      <c r="C6" s="3" t="s">
        <v>299</v>
      </c>
      <c r="D6" s="3"/>
      <c r="E6" s="161">
        <f t="shared" ref="E6:H6" si="0">E7+E8</f>
        <v>60</v>
      </c>
      <c r="F6" s="162">
        <f t="shared" si="0"/>
        <v>60</v>
      </c>
      <c r="G6" s="163"/>
      <c r="H6" s="162">
        <f t="shared" si="0"/>
        <v>60</v>
      </c>
      <c r="I6" s="163"/>
      <c r="J6" s="2">
        <v>10</v>
      </c>
      <c r="K6" s="2"/>
      <c r="L6" s="19">
        <f t="shared" ref="L6:L8" si="1">H6/F6</f>
        <v>1</v>
      </c>
      <c r="M6" s="19"/>
      <c r="N6" s="86">
        <f>L6*J6</f>
        <v>10</v>
      </c>
    </row>
    <row r="7" ht="15" customHeight="1" spans="1:14">
      <c r="A7" s="2"/>
      <c r="B7" s="2"/>
      <c r="C7" s="2" t="s">
        <v>300</v>
      </c>
      <c r="D7" s="2"/>
      <c r="E7" s="161">
        <v>60</v>
      </c>
      <c r="F7" s="162">
        <v>60</v>
      </c>
      <c r="G7" s="163"/>
      <c r="H7" s="162">
        <v>60</v>
      </c>
      <c r="I7" s="163"/>
      <c r="J7" s="2">
        <v>10</v>
      </c>
      <c r="K7" s="2"/>
      <c r="L7" s="19">
        <f t="shared" si="1"/>
        <v>1</v>
      </c>
      <c r="M7" s="19"/>
      <c r="N7" s="86">
        <f>L7*J7</f>
        <v>10</v>
      </c>
    </row>
    <row r="8" ht="15" customHeight="1" spans="1:14">
      <c r="A8" s="2"/>
      <c r="B8" s="2"/>
      <c r="C8" s="2" t="s">
        <v>301</v>
      </c>
      <c r="D8" s="2"/>
      <c r="E8" s="161"/>
      <c r="F8" s="162"/>
      <c r="G8" s="163"/>
      <c r="H8" s="162"/>
      <c r="I8" s="163"/>
      <c r="J8" s="2"/>
      <c r="K8" s="2"/>
      <c r="L8" s="19"/>
      <c r="M8" s="19"/>
      <c r="N8" s="2"/>
    </row>
    <row r="9" ht="15" customHeight="1" spans="1:14">
      <c r="A9" s="2"/>
      <c r="B9" s="2"/>
      <c r="C9" s="2" t="s">
        <v>302</v>
      </c>
      <c r="D9" s="2"/>
      <c r="E9" s="2"/>
      <c r="F9" s="2"/>
      <c r="G9" s="2"/>
      <c r="H9" s="2"/>
      <c r="I9" s="2"/>
      <c r="J9" s="2" t="s">
        <v>303</v>
      </c>
      <c r="K9" s="2"/>
      <c r="L9" s="2"/>
      <c r="M9" s="2"/>
      <c r="N9" s="2" t="s">
        <v>303</v>
      </c>
    </row>
    <row r="10" ht="18" customHeight="1" spans="1:14">
      <c r="A10" s="2" t="s">
        <v>304</v>
      </c>
      <c r="B10" s="2" t="s">
        <v>75</v>
      </c>
      <c r="C10" s="2"/>
      <c r="D10" s="2"/>
      <c r="E10" s="2"/>
      <c r="F10" s="2"/>
      <c r="G10" s="2"/>
      <c r="H10" s="2" t="s">
        <v>305</v>
      </c>
      <c r="I10" s="2"/>
      <c r="J10" s="2"/>
      <c r="K10" s="2"/>
      <c r="L10" s="2"/>
      <c r="M10" s="2"/>
      <c r="N10" s="2"/>
    </row>
    <row r="11" ht="80" customHeight="1" spans="1:14">
      <c r="A11" s="2"/>
      <c r="B11" s="164" t="s">
        <v>820</v>
      </c>
      <c r="C11" s="165"/>
      <c r="D11" s="165"/>
      <c r="E11" s="165"/>
      <c r="F11" s="165"/>
      <c r="G11" s="166"/>
      <c r="H11" s="164" t="s">
        <v>821</v>
      </c>
      <c r="I11" s="165"/>
      <c r="J11" s="165"/>
      <c r="K11" s="165"/>
      <c r="L11" s="165"/>
      <c r="M11" s="165"/>
      <c r="N11" s="166"/>
    </row>
    <row r="12" ht="27" customHeight="1" spans="1:14">
      <c r="A12" s="5" t="s">
        <v>308</v>
      </c>
      <c r="B12" s="6" t="s">
        <v>82</v>
      </c>
      <c r="C12" s="6" t="s">
        <v>83</v>
      </c>
      <c r="D12" s="6" t="s">
        <v>84</v>
      </c>
      <c r="E12" s="6"/>
      <c r="F12" s="6"/>
      <c r="G12" s="6" t="s">
        <v>85</v>
      </c>
      <c r="H12" s="6" t="s">
        <v>86</v>
      </c>
      <c r="I12" s="6" t="s">
        <v>69</v>
      </c>
      <c r="J12" s="6"/>
      <c r="K12" s="6" t="s">
        <v>70</v>
      </c>
      <c r="L12" s="6"/>
      <c r="M12" s="6" t="s">
        <v>87</v>
      </c>
      <c r="N12" s="6"/>
    </row>
    <row r="13" ht="27" customHeight="1" spans="1:14">
      <c r="A13" s="5"/>
      <c r="B13" s="66" t="s">
        <v>309</v>
      </c>
      <c r="C13" s="66" t="s">
        <v>310</v>
      </c>
      <c r="D13" s="167" t="s">
        <v>802</v>
      </c>
      <c r="E13" s="168"/>
      <c r="F13" s="169"/>
      <c r="G13" s="170">
        <v>1</v>
      </c>
      <c r="H13" s="170">
        <v>1</v>
      </c>
      <c r="I13" s="74">
        <v>10</v>
      </c>
      <c r="J13" s="75"/>
      <c r="K13" s="74">
        <v>10</v>
      </c>
      <c r="L13" s="75"/>
      <c r="M13" s="174"/>
      <c r="N13" s="174"/>
    </row>
    <row r="14" ht="31" customHeight="1" spans="1:14">
      <c r="A14" s="5"/>
      <c r="B14" s="70"/>
      <c r="C14" s="70"/>
      <c r="D14" s="167" t="s">
        <v>730</v>
      </c>
      <c r="E14" s="168"/>
      <c r="F14" s="169"/>
      <c r="G14" s="171">
        <v>1</v>
      </c>
      <c r="H14" s="172">
        <v>1</v>
      </c>
      <c r="I14" s="74">
        <v>10</v>
      </c>
      <c r="J14" s="75"/>
      <c r="K14" s="74">
        <v>10</v>
      </c>
      <c r="L14" s="75"/>
      <c r="M14" s="167"/>
      <c r="N14" s="169"/>
    </row>
    <row r="15" ht="18.95" customHeight="1" spans="1:14">
      <c r="A15" s="5"/>
      <c r="B15" s="70"/>
      <c r="C15" s="66" t="s">
        <v>315</v>
      </c>
      <c r="D15" s="167" t="s">
        <v>822</v>
      </c>
      <c r="E15" s="168"/>
      <c r="F15" s="169"/>
      <c r="G15" s="173" t="s">
        <v>399</v>
      </c>
      <c r="H15" s="173" t="s">
        <v>399</v>
      </c>
      <c r="I15" s="74">
        <v>5</v>
      </c>
      <c r="J15" s="75"/>
      <c r="K15" s="74">
        <v>5</v>
      </c>
      <c r="L15" s="75"/>
      <c r="M15" s="74"/>
      <c r="N15" s="75"/>
    </row>
    <row r="16" ht="26.45" customHeight="1" spans="1:14">
      <c r="A16" s="5"/>
      <c r="B16" s="70"/>
      <c r="C16" s="72"/>
      <c r="D16" s="67" t="s">
        <v>823</v>
      </c>
      <c r="E16" s="68"/>
      <c r="F16" s="69"/>
      <c r="G16" s="173" t="s">
        <v>335</v>
      </c>
      <c r="H16" s="173" t="s">
        <v>335</v>
      </c>
      <c r="I16" s="6">
        <v>5</v>
      </c>
      <c r="J16" s="6"/>
      <c r="K16" s="6">
        <v>5</v>
      </c>
      <c r="L16" s="6"/>
      <c r="M16" s="6"/>
      <c r="N16" s="6"/>
    </row>
    <row r="17" ht="26.45" customHeight="1" spans="1:14">
      <c r="A17" s="5"/>
      <c r="B17" s="70"/>
      <c r="C17" s="70" t="s">
        <v>317</v>
      </c>
      <c r="D17" s="67" t="s">
        <v>824</v>
      </c>
      <c r="E17" s="68"/>
      <c r="F17" s="69"/>
      <c r="G17" s="173" t="s">
        <v>335</v>
      </c>
      <c r="H17" s="173" t="s">
        <v>335</v>
      </c>
      <c r="I17" s="74">
        <v>10</v>
      </c>
      <c r="J17" s="75"/>
      <c r="K17" s="74">
        <v>10</v>
      </c>
      <c r="L17" s="75"/>
      <c r="M17" s="74"/>
      <c r="N17" s="75"/>
    </row>
    <row r="18" ht="26.45" customHeight="1" spans="1:14">
      <c r="A18" s="5"/>
      <c r="B18" s="70"/>
      <c r="C18" s="70"/>
      <c r="D18" s="67" t="s">
        <v>825</v>
      </c>
      <c r="E18" s="68"/>
      <c r="F18" s="69"/>
      <c r="G18" s="173" t="s">
        <v>153</v>
      </c>
      <c r="H18" s="173" t="s">
        <v>153</v>
      </c>
      <c r="I18" s="6">
        <v>10</v>
      </c>
      <c r="J18" s="6"/>
      <c r="K18" s="6">
        <v>10</v>
      </c>
      <c r="L18" s="6"/>
      <c r="M18" s="6"/>
      <c r="N18" s="6"/>
    </row>
    <row r="19" ht="26.45" customHeight="1" spans="1:14">
      <c r="A19" s="5"/>
      <c r="B19" s="70"/>
      <c r="C19" s="66" t="s">
        <v>319</v>
      </c>
      <c r="D19" s="67" t="s">
        <v>826</v>
      </c>
      <c r="E19" s="68"/>
      <c r="F19" s="69"/>
      <c r="G19" s="171" t="s">
        <v>827</v>
      </c>
      <c r="H19" s="171">
        <v>0</v>
      </c>
      <c r="I19" s="74">
        <v>5</v>
      </c>
      <c r="J19" s="75"/>
      <c r="K19" s="74">
        <v>5</v>
      </c>
      <c r="L19" s="75"/>
      <c r="M19" s="74"/>
      <c r="N19" s="75"/>
    </row>
    <row r="20" ht="26.45" customHeight="1" spans="1:14">
      <c r="A20" s="5"/>
      <c r="B20" s="70"/>
      <c r="C20" s="70"/>
      <c r="D20" s="67" t="s">
        <v>828</v>
      </c>
      <c r="E20" s="68"/>
      <c r="F20" s="69"/>
      <c r="G20" s="171">
        <v>1</v>
      </c>
      <c r="H20" s="171">
        <v>1</v>
      </c>
      <c r="I20" s="74">
        <v>5</v>
      </c>
      <c r="J20" s="75"/>
      <c r="K20" s="74">
        <v>5</v>
      </c>
      <c r="L20" s="75"/>
      <c r="M20" s="74"/>
      <c r="N20" s="75"/>
    </row>
    <row r="21" ht="26.45" customHeight="1" spans="1:14">
      <c r="A21" s="5"/>
      <c r="B21" s="6" t="s">
        <v>321</v>
      </c>
      <c r="C21" s="6" t="s">
        <v>122</v>
      </c>
      <c r="D21" s="7" t="s">
        <v>829</v>
      </c>
      <c r="E21" s="7"/>
      <c r="F21" s="7"/>
      <c r="G21" s="173" t="s">
        <v>120</v>
      </c>
      <c r="H21" s="173" t="s">
        <v>120</v>
      </c>
      <c r="I21" s="6">
        <v>5</v>
      </c>
      <c r="J21" s="6"/>
      <c r="K21" s="6">
        <v>5</v>
      </c>
      <c r="L21" s="6"/>
      <c r="M21" s="6"/>
      <c r="N21" s="6"/>
    </row>
    <row r="22" ht="26.45" customHeight="1" spans="1:14">
      <c r="A22" s="5"/>
      <c r="B22" s="6"/>
      <c r="C22" s="66" t="s">
        <v>124</v>
      </c>
      <c r="D22" s="7" t="s">
        <v>830</v>
      </c>
      <c r="E22" s="7"/>
      <c r="F22" s="7"/>
      <c r="G22" s="173" t="s">
        <v>120</v>
      </c>
      <c r="H22" s="173" t="s">
        <v>120</v>
      </c>
      <c r="I22" s="6">
        <v>5</v>
      </c>
      <c r="J22" s="6"/>
      <c r="K22" s="6">
        <v>5</v>
      </c>
      <c r="L22" s="6"/>
      <c r="M22" s="6"/>
      <c r="N22" s="6"/>
    </row>
    <row r="23" ht="26.45" customHeight="1" spans="1:14">
      <c r="A23" s="5"/>
      <c r="B23" s="6"/>
      <c r="C23" s="6" t="s">
        <v>126</v>
      </c>
      <c r="D23" s="7" t="s">
        <v>831</v>
      </c>
      <c r="E23" s="7"/>
      <c r="F23" s="7"/>
      <c r="G23" s="173" t="s">
        <v>125</v>
      </c>
      <c r="H23" s="173" t="s">
        <v>125</v>
      </c>
      <c r="I23" s="6">
        <v>10</v>
      </c>
      <c r="J23" s="6"/>
      <c r="K23" s="6">
        <v>10</v>
      </c>
      <c r="L23" s="6"/>
      <c r="M23" s="6"/>
      <c r="N23" s="6"/>
    </row>
    <row r="24" ht="26.45" customHeight="1" spans="1:14">
      <c r="A24" s="5"/>
      <c r="B24" s="6"/>
      <c r="C24" s="6" t="s">
        <v>327</v>
      </c>
      <c r="D24" s="7" t="s">
        <v>790</v>
      </c>
      <c r="E24" s="7"/>
      <c r="F24" s="7"/>
      <c r="G24" s="173" t="s">
        <v>125</v>
      </c>
      <c r="H24" s="173" t="s">
        <v>125</v>
      </c>
      <c r="I24" s="6">
        <v>10</v>
      </c>
      <c r="J24" s="6"/>
      <c r="K24" s="6">
        <v>10</v>
      </c>
      <c r="L24" s="6"/>
      <c r="M24" s="6"/>
      <c r="N24" s="6"/>
    </row>
    <row r="25" ht="26.45" customHeight="1" spans="1:14">
      <c r="A25" s="5"/>
      <c r="B25" s="6" t="s">
        <v>332</v>
      </c>
      <c r="C25" s="6" t="s">
        <v>333</v>
      </c>
      <c r="D25" s="7" t="s">
        <v>455</v>
      </c>
      <c r="E25" s="7"/>
      <c r="F25" s="7"/>
      <c r="G25" s="171" t="s">
        <v>335</v>
      </c>
      <c r="H25" s="171">
        <v>0.95</v>
      </c>
      <c r="I25" s="6">
        <v>10</v>
      </c>
      <c r="J25" s="6"/>
      <c r="K25" s="6">
        <v>10</v>
      </c>
      <c r="L25" s="6"/>
      <c r="M25" s="6"/>
      <c r="N25" s="6"/>
    </row>
    <row r="26" ht="15" customHeight="1" spans="1:14">
      <c r="A26" s="9" t="s">
        <v>336</v>
      </c>
      <c r="B26" s="9"/>
      <c r="C26" s="9"/>
      <c r="D26" s="9"/>
      <c r="E26" s="9"/>
      <c r="F26" s="9"/>
      <c r="G26" s="9"/>
      <c r="H26" s="9"/>
      <c r="I26" s="9">
        <f>SUM(I13:I25)</f>
        <v>100</v>
      </c>
      <c r="J26" s="9"/>
      <c r="K26" s="175">
        <f>SUM(K13:K25)</f>
        <v>100</v>
      </c>
      <c r="L26" s="175"/>
      <c r="M26" s="15"/>
      <c r="N26" s="15"/>
    </row>
    <row r="27" spans="1:14">
      <c r="A27" s="10" t="s">
        <v>337</v>
      </c>
      <c r="B27" s="11" t="s">
        <v>338</v>
      </c>
      <c r="C27" s="12"/>
      <c r="D27" s="12"/>
      <c r="E27" s="12"/>
      <c r="F27" s="12"/>
      <c r="G27" s="12"/>
      <c r="H27" s="12"/>
      <c r="I27" s="12"/>
      <c r="J27" s="12"/>
      <c r="K27" s="12"/>
      <c r="L27" s="12"/>
      <c r="M27" s="12"/>
      <c r="N27" s="16"/>
    </row>
    <row r="28" spans="1:14">
      <c r="A28" s="13" t="s">
        <v>339</v>
      </c>
      <c r="B28" s="13"/>
      <c r="C28" s="13"/>
      <c r="D28" s="13"/>
      <c r="E28" s="13"/>
      <c r="F28" s="13"/>
      <c r="G28" s="13"/>
      <c r="H28" s="13"/>
      <c r="I28" s="13"/>
      <c r="J28" s="13"/>
      <c r="K28" s="13"/>
      <c r="L28" s="13"/>
      <c r="M28" s="13"/>
      <c r="N28" s="13"/>
    </row>
    <row r="29" ht="51.95" customHeight="1" spans="1:14">
      <c r="A29" s="13" t="s">
        <v>340</v>
      </c>
      <c r="B29" s="13"/>
      <c r="C29" s="13"/>
      <c r="D29" s="13"/>
      <c r="E29" s="13"/>
      <c r="F29" s="13"/>
      <c r="G29" s="13"/>
      <c r="H29" s="13"/>
      <c r="I29" s="13"/>
      <c r="J29" s="13"/>
      <c r="K29" s="13"/>
      <c r="L29" s="13"/>
      <c r="M29" s="13"/>
      <c r="N29" s="13"/>
    </row>
    <row r="30" ht="41.1" customHeight="1" spans="1:14">
      <c r="A30" s="13" t="s">
        <v>341</v>
      </c>
      <c r="B30" s="13"/>
      <c r="C30" s="13"/>
      <c r="D30" s="13"/>
      <c r="E30" s="13"/>
      <c r="F30" s="13"/>
      <c r="G30" s="13"/>
      <c r="H30" s="13"/>
      <c r="I30" s="13"/>
      <c r="J30" s="13"/>
      <c r="K30" s="13"/>
      <c r="L30" s="13"/>
      <c r="M30" s="13"/>
      <c r="N30" s="13"/>
    </row>
    <row r="31" customFormat="1" ht="15.95" customHeight="1"/>
  </sheetData>
  <mergeCells count="111">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A26:H26"/>
    <mergeCell ref="I26:J26"/>
    <mergeCell ref="K26:L26"/>
    <mergeCell ref="M26:N26"/>
    <mergeCell ref="B27:N27"/>
    <mergeCell ref="A28:N28"/>
    <mergeCell ref="A29:N29"/>
    <mergeCell ref="A30:N30"/>
    <mergeCell ref="A10:A11"/>
    <mergeCell ref="A12:A25"/>
    <mergeCell ref="B13:B20"/>
    <mergeCell ref="B21:B24"/>
    <mergeCell ref="C13:C14"/>
    <mergeCell ref="C15:C16"/>
    <mergeCell ref="C17:C18"/>
    <mergeCell ref="C19:C20"/>
    <mergeCell ref="E4:E5"/>
    <mergeCell ref="N4:N5"/>
    <mergeCell ref="A4:B9"/>
    <mergeCell ref="C4:D5"/>
    <mergeCell ref="F4:G5"/>
    <mergeCell ref="H4:I5"/>
    <mergeCell ref="J4:K5"/>
    <mergeCell ref="L4:M5"/>
  </mergeCells>
  <pageMargins left="0.75" right="0.75" top="1" bottom="1" header="0.511805555555556" footer="0.511805555555556"/>
  <pageSetup paperSize="9" scale="89" orientation="portrait"/>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6"/>
  <sheetViews>
    <sheetView workbookViewId="0">
      <selection activeCell="N18" sqref="N18"/>
    </sheetView>
  </sheetViews>
  <sheetFormatPr defaultColWidth="9" defaultRowHeight="13.5"/>
  <cols>
    <col min="1" max="1" width="5.25" style="147" customWidth="1"/>
    <col min="2" max="2" width="9" style="147"/>
    <col min="3" max="3" width="16.375" style="147" customWidth="1"/>
    <col min="4" max="4" width="27.5" style="147" customWidth="1"/>
    <col min="5" max="5" width="10.75" style="147" customWidth="1"/>
    <col min="6" max="6" width="10.125" style="147" customWidth="1"/>
    <col min="7" max="7" width="6.875" style="147" customWidth="1"/>
    <col min="8" max="8" width="0.875" style="147" customWidth="1"/>
    <col min="9" max="9" width="8" style="147" customWidth="1"/>
    <col min="10" max="10" width="1" style="147" customWidth="1"/>
    <col min="11" max="11" width="6.875" style="147" customWidth="1"/>
    <col min="12" max="12" width="16.125" style="147" customWidth="1"/>
    <col min="13" max="16384" width="9" style="147"/>
  </cols>
  <sheetData>
    <row r="1" s="147" customFormat="1" ht="42" customHeight="1" spans="1:12">
      <c r="A1" s="148" t="s">
        <v>832</v>
      </c>
      <c r="B1" s="148"/>
      <c r="C1" s="148"/>
      <c r="D1" s="148"/>
      <c r="E1" s="148"/>
      <c r="F1" s="148"/>
      <c r="G1" s="148"/>
      <c r="H1" s="148"/>
      <c r="I1" s="148"/>
      <c r="J1" s="148"/>
      <c r="K1" s="148"/>
      <c r="L1" s="148"/>
    </row>
    <row r="2" s="147" customFormat="1" ht="15" customHeight="1" spans="1:12">
      <c r="A2" s="52" t="s">
        <v>181</v>
      </c>
      <c r="B2" s="52"/>
      <c r="C2" s="52" t="s">
        <v>833</v>
      </c>
      <c r="D2" s="52"/>
      <c r="E2" s="52"/>
      <c r="F2" s="52"/>
      <c r="G2" s="52"/>
      <c r="H2" s="52"/>
      <c r="I2" s="52"/>
      <c r="J2" s="52"/>
      <c r="K2" s="52"/>
      <c r="L2" s="52"/>
    </row>
    <row r="3" s="147" customFormat="1" ht="15" customHeight="1" spans="1:12">
      <c r="A3" s="52" t="s">
        <v>182</v>
      </c>
      <c r="B3" s="52"/>
      <c r="C3" s="52" t="s">
        <v>799</v>
      </c>
      <c r="D3" s="52"/>
      <c r="E3" s="52"/>
      <c r="F3" s="52" t="s">
        <v>295</v>
      </c>
      <c r="G3" s="52"/>
      <c r="H3" s="52" t="s">
        <v>63</v>
      </c>
      <c r="I3" s="52"/>
      <c r="J3" s="52"/>
      <c r="K3" s="52"/>
      <c r="L3" s="52"/>
    </row>
    <row r="4" s="147" customFormat="1" ht="15" customHeight="1" spans="1:12">
      <c r="A4" s="52" t="s">
        <v>183</v>
      </c>
      <c r="B4" s="52"/>
      <c r="C4" s="52"/>
      <c r="D4" s="52" t="s">
        <v>65</v>
      </c>
      <c r="E4" s="52" t="s">
        <v>296</v>
      </c>
      <c r="F4" s="52" t="s">
        <v>297</v>
      </c>
      <c r="G4" s="52"/>
      <c r="H4" s="52" t="s">
        <v>69</v>
      </c>
      <c r="I4" s="52"/>
      <c r="J4" s="52" t="s">
        <v>298</v>
      </c>
      <c r="K4" s="52"/>
      <c r="L4" s="52" t="s">
        <v>70</v>
      </c>
    </row>
    <row r="5" s="147" customFormat="1" ht="15" customHeight="1" spans="1:12">
      <c r="A5" s="52"/>
      <c r="B5" s="52"/>
      <c r="C5" s="52"/>
      <c r="D5" s="52"/>
      <c r="E5" s="52"/>
      <c r="F5" s="52"/>
      <c r="G5" s="52"/>
      <c r="H5" s="52"/>
      <c r="I5" s="52"/>
      <c r="J5" s="52"/>
      <c r="K5" s="52"/>
      <c r="L5" s="52"/>
    </row>
    <row r="6" s="147" customFormat="1" ht="15" customHeight="1" spans="1:12">
      <c r="A6" s="52"/>
      <c r="B6" s="52"/>
      <c r="C6" s="53" t="s">
        <v>299</v>
      </c>
      <c r="D6" s="52">
        <v>2681</v>
      </c>
      <c r="E6" s="52">
        <v>2681</v>
      </c>
      <c r="F6" s="52">
        <v>885.32</v>
      </c>
      <c r="G6" s="52"/>
      <c r="H6" s="52">
        <v>10</v>
      </c>
      <c r="I6" s="52"/>
      <c r="J6" s="124">
        <f>F6/E6</f>
        <v>0.330220067139127</v>
      </c>
      <c r="K6" s="52"/>
      <c r="L6" s="52">
        <v>3.3</v>
      </c>
    </row>
    <row r="7" s="147" customFormat="1" ht="15" customHeight="1" spans="1:12">
      <c r="A7" s="52"/>
      <c r="B7" s="52"/>
      <c r="C7" s="52" t="s">
        <v>300</v>
      </c>
      <c r="D7" s="52">
        <v>1399</v>
      </c>
      <c r="E7" s="52">
        <v>1399</v>
      </c>
      <c r="F7" s="52">
        <v>296.69</v>
      </c>
      <c r="G7" s="52"/>
      <c r="H7" s="52">
        <v>10</v>
      </c>
      <c r="I7" s="52"/>
      <c r="J7" s="124">
        <f>F7/E7</f>
        <v>0.212072909220872</v>
      </c>
      <c r="K7" s="52"/>
      <c r="L7" s="54">
        <f>J7*H7</f>
        <v>2.12072909220872</v>
      </c>
    </row>
    <row r="8" s="147" customFormat="1" ht="15" customHeight="1" spans="1:12">
      <c r="A8" s="52"/>
      <c r="B8" s="52"/>
      <c r="C8" s="52" t="s">
        <v>301</v>
      </c>
      <c r="D8" s="52">
        <v>1282</v>
      </c>
      <c r="E8" s="52">
        <v>1282</v>
      </c>
      <c r="F8" s="52">
        <v>588.63</v>
      </c>
      <c r="G8" s="52"/>
      <c r="H8" s="52">
        <v>10</v>
      </c>
      <c r="I8" s="52"/>
      <c r="J8" s="124">
        <f>F8/E8</f>
        <v>0.45914976599064</v>
      </c>
      <c r="K8" s="52"/>
      <c r="L8" s="54">
        <f>J8*H8</f>
        <v>4.5914976599064</v>
      </c>
    </row>
    <row r="9" s="147" customFormat="1" ht="15" customHeight="1" spans="1:12">
      <c r="A9" s="52"/>
      <c r="B9" s="52"/>
      <c r="C9" s="52" t="s">
        <v>302</v>
      </c>
      <c r="D9" s="52"/>
      <c r="E9" s="52"/>
      <c r="F9" s="52"/>
      <c r="G9" s="52"/>
      <c r="H9" s="52" t="s">
        <v>303</v>
      </c>
      <c r="I9" s="52"/>
      <c r="J9" s="52"/>
      <c r="K9" s="52"/>
      <c r="L9" s="52" t="s">
        <v>303</v>
      </c>
    </row>
    <row r="10" s="147" customFormat="1" ht="15" customHeight="1" spans="1:12">
      <c r="A10" s="52" t="s">
        <v>304</v>
      </c>
      <c r="B10" s="52" t="s">
        <v>75</v>
      </c>
      <c r="C10" s="52"/>
      <c r="D10" s="52"/>
      <c r="E10" s="52"/>
      <c r="F10" s="52" t="s">
        <v>305</v>
      </c>
      <c r="G10" s="52"/>
      <c r="H10" s="52"/>
      <c r="I10" s="52"/>
      <c r="J10" s="52"/>
      <c r="K10" s="52"/>
      <c r="L10" s="52"/>
    </row>
    <row r="11" s="147" customFormat="1" ht="82" customHeight="1" spans="1:12">
      <c r="A11" s="52"/>
      <c r="B11" s="22" t="s">
        <v>834</v>
      </c>
      <c r="C11" s="22"/>
      <c r="D11" s="22"/>
      <c r="E11" s="22"/>
      <c r="F11" s="22" t="s">
        <v>835</v>
      </c>
      <c r="G11" s="22"/>
      <c r="H11" s="22"/>
      <c r="I11" s="22"/>
      <c r="J11" s="22"/>
      <c r="K11" s="22"/>
      <c r="L11" s="22"/>
    </row>
    <row r="12" s="147" customFormat="1" ht="18.95" customHeight="1" spans="1:12">
      <c r="A12" s="55" t="s">
        <v>308</v>
      </c>
      <c r="B12" s="56" t="s">
        <v>82</v>
      </c>
      <c r="C12" s="56" t="s">
        <v>83</v>
      </c>
      <c r="D12" s="56" t="s">
        <v>84</v>
      </c>
      <c r="E12" s="56" t="s">
        <v>85</v>
      </c>
      <c r="F12" s="56" t="s">
        <v>86</v>
      </c>
      <c r="G12" s="56" t="s">
        <v>69</v>
      </c>
      <c r="H12" s="56"/>
      <c r="I12" s="56" t="s">
        <v>70</v>
      </c>
      <c r="J12" s="56"/>
      <c r="K12" s="56" t="s">
        <v>87</v>
      </c>
      <c r="L12" s="56"/>
    </row>
    <row r="13" s="147" customFormat="1" ht="15" customHeight="1" spans="1:12">
      <c r="A13" s="55"/>
      <c r="B13" s="56" t="s">
        <v>309</v>
      </c>
      <c r="C13" s="56" t="s">
        <v>310</v>
      </c>
      <c r="D13" s="149" t="s">
        <v>836</v>
      </c>
      <c r="E13" s="150">
        <v>1</v>
      </c>
      <c r="F13" s="151">
        <v>1</v>
      </c>
      <c r="G13" s="56">
        <v>5</v>
      </c>
      <c r="H13" s="56"/>
      <c r="I13" s="56">
        <v>5</v>
      </c>
      <c r="J13" s="56"/>
      <c r="K13" s="56"/>
      <c r="L13" s="56"/>
    </row>
    <row r="14" s="147" customFormat="1" ht="15" customHeight="1" spans="1:12">
      <c r="A14" s="55"/>
      <c r="B14" s="56"/>
      <c r="C14" s="56"/>
      <c r="D14" s="149" t="s">
        <v>837</v>
      </c>
      <c r="E14" s="150">
        <v>1</v>
      </c>
      <c r="F14" s="56">
        <v>1</v>
      </c>
      <c r="G14" s="56">
        <v>5</v>
      </c>
      <c r="H14" s="56"/>
      <c r="I14" s="56">
        <v>5</v>
      </c>
      <c r="J14" s="56"/>
      <c r="K14" s="56"/>
      <c r="L14" s="56"/>
    </row>
    <row r="15" s="147" customFormat="1" ht="48" customHeight="1" spans="1:12">
      <c r="A15" s="55"/>
      <c r="B15" s="56"/>
      <c r="C15" s="56"/>
      <c r="D15" s="149" t="s">
        <v>838</v>
      </c>
      <c r="E15" s="150">
        <v>12845</v>
      </c>
      <c r="F15" s="56">
        <v>12700</v>
      </c>
      <c r="G15" s="135">
        <v>5</v>
      </c>
      <c r="H15" s="137"/>
      <c r="I15" s="135">
        <v>4</v>
      </c>
      <c r="J15" s="137"/>
      <c r="K15" s="158" t="s">
        <v>839</v>
      </c>
      <c r="L15" s="159"/>
    </row>
    <row r="16" s="147" customFormat="1" ht="15" customHeight="1" spans="1:12">
      <c r="A16" s="55"/>
      <c r="B16" s="56"/>
      <c r="C16" s="56" t="s">
        <v>315</v>
      </c>
      <c r="D16" s="149" t="s">
        <v>840</v>
      </c>
      <c r="E16" s="152">
        <v>1</v>
      </c>
      <c r="F16" s="57">
        <v>1</v>
      </c>
      <c r="G16" s="56">
        <v>5</v>
      </c>
      <c r="H16" s="56"/>
      <c r="I16" s="56">
        <v>5</v>
      </c>
      <c r="J16" s="56"/>
      <c r="K16" s="56"/>
      <c r="L16" s="56"/>
    </row>
    <row r="17" s="147" customFormat="1" ht="15" customHeight="1" spans="1:12">
      <c r="A17" s="55"/>
      <c r="B17" s="56"/>
      <c r="C17" s="56"/>
      <c r="D17" s="149" t="s">
        <v>841</v>
      </c>
      <c r="E17" s="150">
        <v>0</v>
      </c>
      <c r="F17" s="153">
        <v>0</v>
      </c>
      <c r="G17" s="56">
        <v>5</v>
      </c>
      <c r="H17" s="56"/>
      <c r="I17" s="56">
        <v>5</v>
      </c>
      <c r="J17" s="56"/>
      <c r="K17" s="56"/>
      <c r="L17" s="56"/>
    </row>
    <row r="18" s="147" customFormat="1" ht="52" customHeight="1" spans="1:12">
      <c r="A18" s="55"/>
      <c r="B18" s="56"/>
      <c r="C18" s="56"/>
      <c r="D18" s="149" t="s">
        <v>842</v>
      </c>
      <c r="E18" s="150" t="s">
        <v>107</v>
      </c>
      <c r="F18" s="57" t="s">
        <v>843</v>
      </c>
      <c r="G18" s="135">
        <v>5</v>
      </c>
      <c r="H18" s="137"/>
      <c r="I18" s="135">
        <v>0</v>
      </c>
      <c r="J18" s="137"/>
      <c r="K18" s="158" t="s">
        <v>844</v>
      </c>
      <c r="L18" s="159"/>
    </row>
    <row r="19" s="147" customFormat="1" ht="21" customHeight="1" spans="1:12">
      <c r="A19" s="55"/>
      <c r="B19" s="56"/>
      <c r="C19" s="56" t="s">
        <v>317</v>
      </c>
      <c r="D19" s="149" t="s">
        <v>845</v>
      </c>
      <c r="E19" s="152">
        <v>1</v>
      </c>
      <c r="F19" s="57">
        <v>1</v>
      </c>
      <c r="G19" s="56">
        <v>5</v>
      </c>
      <c r="H19" s="56"/>
      <c r="I19" s="56">
        <v>5</v>
      </c>
      <c r="J19" s="56"/>
      <c r="K19" s="56"/>
      <c r="L19" s="56"/>
    </row>
    <row r="20" s="147" customFormat="1" ht="36" customHeight="1" spans="1:12">
      <c r="A20" s="55"/>
      <c r="B20" s="56"/>
      <c r="C20" s="56"/>
      <c r="D20" s="149" t="s">
        <v>846</v>
      </c>
      <c r="E20" s="150" t="s">
        <v>847</v>
      </c>
      <c r="F20" s="57">
        <v>0.33</v>
      </c>
      <c r="G20" s="56">
        <v>10</v>
      </c>
      <c r="H20" s="56"/>
      <c r="I20" s="56">
        <v>6</v>
      </c>
      <c r="J20" s="56"/>
      <c r="K20" s="160" t="s">
        <v>848</v>
      </c>
      <c r="L20" s="160"/>
    </row>
    <row r="21" s="147" customFormat="1" ht="15" customHeight="1" spans="1:12">
      <c r="A21" s="55"/>
      <c r="B21" s="56"/>
      <c r="C21" s="56"/>
      <c r="D21" s="149" t="s">
        <v>824</v>
      </c>
      <c r="E21" s="150" t="s">
        <v>335</v>
      </c>
      <c r="F21" s="57">
        <v>1</v>
      </c>
      <c r="G21" s="56">
        <v>5</v>
      </c>
      <c r="H21" s="56"/>
      <c r="I21" s="56">
        <v>5</v>
      </c>
      <c r="J21" s="56"/>
      <c r="K21" s="56"/>
      <c r="L21" s="56"/>
    </row>
    <row r="22" s="147" customFormat="1" ht="15" customHeight="1" spans="1:12">
      <c r="A22" s="55"/>
      <c r="B22" s="56"/>
      <c r="C22" s="92" t="s">
        <v>319</v>
      </c>
      <c r="D22" s="149" t="s">
        <v>849</v>
      </c>
      <c r="E22" s="150" t="s">
        <v>335</v>
      </c>
      <c r="F22" s="57">
        <v>1</v>
      </c>
      <c r="G22" s="135">
        <v>5</v>
      </c>
      <c r="H22" s="137"/>
      <c r="I22" s="135">
        <v>5</v>
      </c>
      <c r="J22" s="137"/>
      <c r="K22" s="135"/>
      <c r="L22" s="137"/>
    </row>
    <row r="23" s="147" customFormat="1" ht="15" customHeight="1" spans="1:12">
      <c r="A23" s="55"/>
      <c r="B23" s="56"/>
      <c r="C23" s="102"/>
      <c r="D23" s="149" t="s">
        <v>850</v>
      </c>
      <c r="E23" s="150" t="s">
        <v>827</v>
      </c>
      <c r="F23" s="154" t="s">
        <v>394</v>
      </c>
      <c r="G23" s="56">
        <v>5</v>
      </c>
      <c r="H23" s="56"/>
      <c r="I23" s="56">
        <v>5</v>
      </c>
      <c r="J23" s="56"/>
      <c r="K23" s="56"/>
      <c r="L23" s="56"/>
    </row>
    <row r="24" s="147" customFormat="1" ht="15" customHeight="1" spans="1:12">
      <c r="A24" s="55"/>
      <c r="B24" s="56" t="s">
        <v>321</v>
      </c>
      <c r="C24" s="56" t="s">
        <v>122</v>
      </c>
      <c r="D24" s="155" t="s">
        <v>851</v>
      </c>
      <c r="E24" s="156">
        <v>1</v>
      </c>
      <c r="F24" s="57">
        <v>1</v>
      </c>
      <c r="G24" s="56">
        <v>6</v>
      </c>
      <c r="H24" s="56"/>
      <c r="I24" s="56">
        <v>6</v>
      </c>
      <c r="J24" s="56"/>
      <c r="K24" s="56"/>
      <c r="L24" s="56"/>
    </row>
    <row r="25" s="147" customFormat="1" ht="15" customHeight="1" spans="1:12">
      <c r="A25" s="55"/>
      <c r="B25" s="56"/>
      <c r="C25" s="56" t="s">
        <v>124</v>
      </c>
      <c r="D25" s="149" t="s">
        <v>852</v>
      </c>
      <c r="E25" s="150" t="s">
        <v>671</v>
      </c>
      <c r="F25" s="150" t="s">
        <v>671</v>
      </c>
      <c r="G25" s="56">
        <v>6</v>
      </c>
      <c r="H25" s="56"/>
      <c r="I25" s="56">
        <v>6</v>
      </c>
      <c r="J25" s="56"/>
      <c r="K25" s="56"/>
      <c r="L25" s="56"/>
    </row>
    <row r="26" s="147" customFormat="1" ht="15" customHeight="1" spans="1:12">
      <c r="A26" s="55"/>
      <c r="B26" s="56"/>
      <c r="C26" s="56" t="s">
        <v>126</v>
      </c>
      <c r="D26" s="149" t="s">
        <v>853</v>
      </c>
      <c r="E26" s="150" t="s">
        <v>389</v>
      </c>
      <c r="F26" s="150" t="s">
        <v>389</v>
      </c>
      <c r="G26" s="56">
        <v>6</v>
      </c>
      <c r="H26" s="56"/>
      <c r="I26" s="56">
        <v>6</v>
      </c>
      <c r="J26" s="56"/>
      <c r="K26" s="56"/>
      <c r="L26" s="56"/>
    </row>
    <row r="27" s="147" customFormat="1" ht="15" customHeight="1" spans="1:12">
      <c r="A27" s="55"/>
      <c r="B27" s="56"/>
      <c r="C27" s="56" t="s">
        <v>327</v>
      </c>
      <c r="D27" s="149" t="s">
        <v>854</v>
      </c>
      <c r="E27" s="150" t="s">
        <v>676</v>
      </c>
      <c r="F27" s="150" t="s">
        <v>676</v>
      </c>
      <c r="G27" s="56">
        <v>6</v>
      </c>
      <c r="H27" s="56"/>
      <c r="I27" s="56">
        <v>6</v>
      </c>
      <c r="J27" s="56"/>
      <c r="K27" s="56"/>
      <c r="L27" s="56"/>
    </row>
    <row r="28" s="147" customFormat="1" ht="15" customHeight="1" spans="1:12">
      <c r="A28" s="55"/>
      <c r="B28" s="56"/>
      <c r="C28" s="56"/>
      <c r="D28" s="149" t="s">
        <v>855</v>
      </c>
      <c r="E28" s="150" t="s">
        <v>387</v>
      </c>
      <c r="F28" s="150" t="s">
        <v>387</v>
      </c>
      <c r="G28" s="56">
        <v>6</v>
      </c>
      <c r="H28" s="56"/>
      <c r="I28" s="56">
        <v>6</v>
      </c>
      <c r="J28" s="56"/>
      <c r="K28" s="56"/>
      <c r="L28" s="56"/>
    </row>
    <row r="29" s="147" customFormat="1" ht="15" customHeight="1" spans="1:12">
      <c r="A29" s="55"/>
      <c r="B29" s="56" t="s">
        <v>332</v>
      </c>
      <c r="C29" s="56" t="s">
        <v>333</v>
      </c>
      <c r="D29" s="149" t="s">
        <v>679</v>
      </c>
      <c r="E29" s="150" t="s">
        <v>107</v>
      </c>
      <c r="F29" s="56" t="s">
        <v>107</v>
      </c>
      <c r="G29" s="56">
        <v>5</v>
      </c>
      <c r="H29" s="56"/>
      <c r="I29" s="56">
        <v>5</v>
      </c>
      <c r="J29" s="56"/>
      <c r="K29" s="56"/>
      <c r="L29" s="56"/>
    </row>
    <row r="30" s="147" customFormat="1" ht="15" customHeight="1" spans="1:12">
      <c r="A30" s="55"/>
      <c r="B30" s="56"/>
      <c r="C30" s="56"/>
      <c r="D30" s="149" t="s">
        <v>680</v>
      </c>
      <c r="E30" s="150" t="s">
        <v>153</v>
      </c>
      <c r="F30" s="56" t="s">
        <v>153</v>
      </c>
      <c r="G30" s="56">
        <v>5</v>
      </c>
      <c r="H30" s="56"/>
      <c r="I30" s="56">
        <v>5</v>
      </c>
      <c r="J30" s="56"/>
      <c r="K30" s="56"/>
      <c r="L30" s="56"/>
    </row>
    <row r="31" s="147" customFormat="1" ht="15" customHeight="1" spans="1:12">
      <c r="A31" s="58" t="s">
        <v>336</v>
      </c>
      <c r="B31" s="58"/>
      <c r="C31" s="58"/>
      <c r="D31" s="58"/>
      <c r="E31" s="58"/>
      <c r="F31" s="58"/>
      <c r="G31" s="58">
        <f>SUM(G13:G30)</f>
        <v>100</v>
      </c>
      <c r="H31" s="58"/>
      <c r="I31" s="58">
        <f>SUM(I13:I30)</f>
        <v>90</v>
      </c>
      <c r="J31" s="58"/>
      <c r="K31" s="64"/>
      <c r="L31" s="64"/>
    </row>
    <row r="32" s="147" customFormat="1" spans="1:12">
      <c r="A32" s="59" t="s">
        <v>337</v>
      </c>
      <c r="B32" s="60" t="s">
        <v>681</v>
      </c>
      <c r="C32" s="61"/>
      <c r="D32" s="61"/>
      <c r="E32" s="61"/>
      <c r="F32" s="61"/>
      <c r="G32" s="61"/>
      <c r="H32" s="61"/>
      <c r="I32" s="61"/>
      <c r="J32" s="61"/>
      <c r="K32" s="61"/>
      <c r="L32" s="65"/>
    </row>
    <row r="33" s="147" customFormat="1" spans="1:12">
      <c r="A33" s="157" t="s">
        <v>339</v>
      </c>
      <c r="B33" s="157"/>
      <c r="C33" s="157"/>
      <c r="D33" s="157"/>
      <c r="E33" s="157"/>
      <c r="F33" s="157"/>
      <c r="G33" s="157"/>
      <c r="H33" s="157"/>
      <c r="I33" s="157"/>
      <c r="J33" s="157"/>
      <c r="K33" s="157"/>
      <c r="L33" s="157"/>
    </row>
    <row r="34" s="147" customFormat="1" ht="51.95" customHeight="1" spans="1:12">
      <c r="A34" s="157" t="s">
        <v>340</v>
      </c>
      <c r="B34" s="157"/>
      <c r="C34" s="157"/>
      <c r="D34" s="157"/>
      <c r="E34" s="157"/>
      <c r="F34" s="157"/>
      <c r="G34" s="157"/>
      <c r="H34" s="157"/>
      <c r="I34" s="157"/>
      <c r="J34" s="157"/>
      <c r="K34" s="157"/>
      <c r="L34" s="157"/>
    </row>
    <row r="35" s="147" customFormat="1" ht="41.1" customHeight="1" spans="1:12">
      <c r="A35" s="157" t="s">
        <v>341</v>
      </c>
      <c r="B35" s="157"/>
      <c r="C35" s="157"/>
      <c r="D35" s="157"/>
      <c r="E35" s="157"/>
      <c r="F35" s="157"/>
      <c r="G35" s="157"/>
      <c r="H35" s="157"/>
      <c r="I35" s="157"/>
      <c r="J35" s="157"/>
      <c r="K35" s="157"/>
      <c r="L35" s="157"/>
    </row>
    <row r="36" s="147" customFormat="1" ht="15.95" customHeight="1"/>
  </sheetData>
  <mergeCells count="107">
    <mergeCell ref="A1:L1"/>
    <mergeCell ref="A2:B2"/>
    <mergeCell ref="C2:L2"/>
    <mergeCell ref="A3:B3"/>
    <mergeCell ref="C3:E3"/>
    <mergeCell ref="F3:G3"/>
    <mergeCell ref="H3:L3"/>
    <mergeCell ref="F6:G6"/>
    <mergeCell ref="H6:I6"/>
    <mergeCell ref="J6:K6"/>
    <mergeCell ref="F7:G7"/>
    <mergeCell ref="H7:I7"/>
    <mergeCell ref="J7:K7"/>
    <mergeCell ref="F8:G8"/>
    <mergeCell ref="H8:I8"/>
    <mergeCell ref="J8:K8"/>
    <mergeCell ref="F9:G9"/>
    <mergeCell ref="H9:I9"/>
    <mergeCell ref="J9:K9"/>
    <mergeCell ref="B10:E10"/>
    <mergeCell ref="F10:L10"/>
    <mergeCell ref="B11:E11"/>
    <mergeCell ref="F11:L11"/>
    <mergeCell ref="G12:H12"/>
    <mergeCell ref="I12:J12"/>
    <mergeCell ref="K12:L12"/>
    <mergeCell ref="G13:H13"/>
    <mergeCell ref="I13:J13"/>
    <mergeCell ref="K13:L13"/>
    <mergeCell ref="G14:H14"/>
    <mergeCell ref="I14:J14"/>
    <mergeCell ref="K14:L14"/>
    <mergeCell ref="G15:H15"/>
    <mergeCell ref="I15:J15"/>
    <mergeCell ref="K15:L15"/>
    <mergeCell ref="G16:H16"/>
    <mergeCell ref="I16:J16"/>
    <mergeCell ref="K16:L16"/>
    <mergeCell ref="G17:H17"/>
    <mergeCell ref="I17:J17"/>
    <mergeCell ref="K17:L17"/>
    <mergeCell ref="G18:H18"/>
    <mergeCell ref="I18:J18"/>
    <mergeCell ref="K18:L18"/>
    <mergeCell ref="G19:H19"/>
    <mergeCell ref="I19:J19"/>
    <mergeCell ref="K19:L19"/>
    <mergeCell ref="G20:H20"/>
    <mergeCell ref="I20:J20"/>
    <mergeCell ref="K20:L20"/>
    <mergeCell ref="G21:H21"/>
    <mergeCell ref="I21:J21"/>
    <mergeCell ref="K21:L21"/>
    <mergeCell ref="G22:H22"/>
    <mergeCell ref="I22:J22"/>
    <mergeCell ref="K22:L22"/>
    <mergeCell ref="G23:H23"/>
    <mergeCell ref="I23:J23"/>
    <mergeCell ref="K23:L23"/>
    <mergeCell ref="G24:H24"/>
    <mergeCell ref="I24:J24"/>
    <mergeCell ref="K24:L24"/>
    <mergeCell ref="G25:H25"/>
    <mergeCell ref="I25:J25"/>
    <mergeCell ref="K25:L25"/>
    <mergeCell ref="G26:H26"/>
    <mergeCell ref="I26:J26"/>
    <mergeCell ref="K26:L26"/>
    <mergeCell ref="G27:H27"/>
    <mergeCell ref="I27:J27"/>
    <mergeCell ref="K27:L27"/>
    <mergeCell ref="G28:H28"/>
    <mergeCell ref="I28:J28"/>
    <mergeCell ref="K28:L28"/>
    <mergeCell ref="G29:H29"/>
    <mergeCell ref="I29:J29"/>
    <mergeCell ref="K29:L29"/>
    <mergeCell ref="G30:H30"/>
    <mergeCell ref="I30:J30"/>
    <mergeCell ref="K30:L30"/>
    <mergeCell ref="A31:F31"/>
    <mergeCell ref="G31:H31"/>
    <mergeCell ref="I31:J31"/>
    <mergeCell ref="K31:L31"/>
    <mergeCell ref="B32:L32"/>
    <mergeCell ref="A33:L33"/>
    <mergeCell ref="A34:L34"/>
    <mergeCell ref="A35:L35"/>
    <mergeCell ref="A10:A11"/>
    <mergeCell ref="A12:A30"/>
    <mergeCell ref="B13:B23"/>
    <mergeCell ref="B24:B28"/>
    <mergeCell ref="B29:B30"/>
    <mergeCell ref="C4:C5"/>
    <mergeCell ref="C13:C15"/>
    <mergeCell ref="C16:C18"/>
    <mergeCell ref="C19:C21"/>
    <mergeCell ref="C22:C23"/>
    <mergeCell ref="C27:C28"/>
    <mergeCell ref="C29:C30"/>
    <mergeCell ref="D4:D5"/>
    <mergeCell ref="E4:E5"/>
    <mergeCell ref="L4:L5"/>
    <mergeCell ref="A4:B9"/>
    <mergeCell ref="F4:G5"/>
    <mergeCell ref="H4:I5"/>
    <mergeCell ref="J4:K5"/>
  </mergeCells>
  <pageMargins left="0.75" right="0.75" top="1" bottom="1" header="0.511805555555556" footer="0.511805555555556"/>
  <pageSetup paperSize="9" scale="74" orientation="portrait"/>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8"/>
  <sheetViews>
    <sheetView workbookViewId="0">
      <selection activeCell="C2" sqref="C2:N2"/>
    </sheetView>
  </sheetViews>
  <sheetFormatPr defaultColWidth="9" defaultRowHeight="13.5"/>
  <cols>
    <col min="1" max="1" width="5.25" customWidth="1"/>
    <col min="3" max="3" width="7.25" customWidth="1"/>
    <col min="5" max="5" width="14.3333333333333" customWidth="1"/>
    <col min="6" max="6" width="6.10833333333333" customWidth="1"/>
    <col min="7" max="7" width="10.8833333333333" customWidth="1"/>
    <col min="8" max="8" width="10.1333333333333" customWidth="1"/>
    <col min="9" max="9" width="8" customWidth="1"/>
    <col min="10" max="10" width="1.33333333333333" customWidth="1"/>
    <col min="11" max="11" width="8" customWidth="1"/>
    <col min="12" max="12" width="1" customWidth="1"/>
    <col min="13" max="13" width="8.89166666666667" customWidth="1"/>
    <col min="14" max="14" width="11.875" customWidth="1"/>
  </cols>
  <sheetData>
    <row r="1" ht="42" customHeight="1" spans="1:14">
      <c r="A1" s="1" t="s">
        <v>856</v>
      </c>
      <c r="B1" s="1"/>
      <c r="C1" s="1"/>
      <c r="D1" s="1"/>
      <c r="E1" s="1"/>
      <c r="F1" s="1"/>
      <c r="G1" s="1"/>
      <c r="H1" s="1"/>
      <c r="I1" s="1"/>
      <c r="J1" s="1"/>
      <c r="K1" s="1"/>
      <c r="L1" s="1"/>
      <c r="M1" s="1"/>
      <c r="N1" s="1"/>
    </row>
    <row r="2" ht="21" customHeight="1" spans="1:14">
      <c r="A2" s="2" t="s">
        <v>181</v>
      </c>
      <c r="B2" s="2"/>
      <c r="C2" s="2" t="s">
        <v>260</v>
      </c>
      <c r="D2" s="2"/>
      <c r="E2" s="2"/>
      <c r="F2" s="2"/>
      <c r="G2" s="2"/>
      <c r="H2" s="2"/>
      <c r="I2" s="2"/>
      <c r="J2" s="2"/>
      <c r="K2" s="2"/>
      <c r="L2" s="2"/>
      <c r="M2" s="2"/>
      <c r="N2" s="2"/>
    </row>
    <row r="3" ht="23" customHeight="1" spans="1:14">
      <c r="A3" s="2" t="s">
        <v>182</v>
      </c>
      <c r="B3" s="2"/>
      <c r="C3" s="2" t="s">
        <v>194</v>
      </c>
      <c r="D3" s="2"/>
      <c r="E3" s="2"/>
      <c r="F3" s="2"/>
      <c r="G3" s="2"/>
      <c r="H3" s="2" t="s">
        <v>295</v>
      </c>
      <c r="I3" s="2"/>
      <c r="J3" s="2" t="s">
        <v>63</v>
      </c>
      <c r="K3" s="2"/>
      <c r="L3" s="2"/>
      <c r="M3" s="2"/>
      <c r="N3" s="2"/>
    </row>
    <row r="4" ht="15" customHeight="1" spans="1:14">
      <c r="A4" s="2" t="s">
        <v>183</v>
      </c>
      <c r="B4" s="2"/>
      <c r="C4" s="2"/>
      <c r="D4" s="2"/>
      <c r="E4" s="2" t="s">
        <v>65</v>
      </c>
      <c r="F4" s="2" t="s">
        <v>296</v>
      </c>
      <c r="G4" s="2"/>
      <c r="H4" s="2" t="s">
        <v>297</v>
      </c>
      <c r="I4" s="2"/>
      <c r="J4" s="2" t="s">
        <v>69</v>
      </c>
      <c r="K4" s="2"/>
      <c r="L4" s="2" t="s">
        <v>298</v>
      </c>
      <c r="M4" s="2"/>
      <c r="N4" s="2" t="s">
        <v>70</v>
      </c>
    </row>
    <row r="5" ht="15" customHeight="1" spans="1:14">
      <c r="A5" s="2"/>
      <c r="B5" s="2"/>
      <c r="C5" s="2"/>
      <c r="D5" s="2"/>
      <c r="E5" s="2"/>
      <c r="F5" s="2"/>
      <c r="G5" s="2"/>
      <c r="H5" s="2"/>
      <c r="I5" s="2"/>
      <c r="J5" s="2"/>
      <c r="K5" s="2"/>
      <c r="L5" s="2"/>
      <c r="M5" s="2"/>
      <c r="N5" s="2"/>
    </row>
    <row r="6" ht="15" customHeight="1" spans="1:14">
      <c r="A6" s="2"/>
      <c r="B6" s="2"/>
      <c r="C6" s="3" t="s">
        <v>299</v>
      </c>
      <c r="D6" s="3"/>
      <c r="E6" s="2">
        <f t="shared" ref="E6:H6" si="0">SUM(E7:E9)</f>
        <v>15770</v>
      </c>
      <c r="F6" s="132">
        <f t="shared" si="0"/>
        <v>15770</v>
      </c>
      <c r="G6" s="133"/>
      <c r="H6" s="134">
        <f t="shared" si="0"/>
        <v>15095.646908</v>
      </c>
      <c r="I6" s="146"/>
      <c r="J6" s="2">
        <v>10</v>
      </c>
      <c r="K6" s="2"/>
      <c r="L6" s="19">
        <f>H6/F6</f>
        <v>0.957238231325301</v>
      </c>
      <c r="M6" s="19"/>
      <c r="N6" s="86">
        <v>10</v>
      </c>
    </row>
    <row r="7" ht="15" customHeight="1" spans="1:14">
      <c r="A7" s="2"/>
      <c r="B7" s="2"/>
      <c r="C7" s="2" t="s">
        <v>300</v>
      </c>
      <c r="D7" s="2"/>
      <c r="E7" s="2">
        <v>15770</v>
      </c>
      <c r="F7" s="2">
        <v>15770</v>
      </c>
      <c r="G7" s="2"/>
      <c r="H7" s="86">
        <f>14027.605008+1068.0419</f>
        <v>15095.646908</v>
      </c>
      <c r="I7" s="86"/>
      <c r="J7" s="2">
        <v>10</v>
      </c>
      <c r="K7" s="2"/>
      <c r="L7" s="19">
        <f>H7/F7</f>
        <v>0.957238231325301</v>
      </c>
      <c r="M7" s="19"/>
      <c r="N7" s="86">
        <v>10</v>
      </c>
    </row>
    <row r="8" ht="15" customHeight="1" spans="1:14">
      <c r="A8" s="2"/>
      <c r="B8" s="2"/>
      <c r="C8" s="2" t="s">
        <v>301</v>
      </c>
      <c r="D8" s="2"/>
      <c r="E8" s="2"/>
      <c r="F8" s="2"/>
      <c r="G8" s="2"/>
      <c r="H8" s="2"/>
      <c r="I8" s="2"/>
      <c r="J8" s="2" t="s">
        <v>303</v>
      </c>
      <c r="K8" s="2"/>
      <c r="L8" s="2"/>
      <c r="M8" s="2"/>
      <c r="N8" s="2" t="s">
        <v>303</v>
      </c>
    </row>
    <row r="9" ht="15" customHeight="1" spans="1:14">
      <c r="A9" s="2"/>
      <c r="B9" s="2"/>
      <c r="C9" s="2" t="s">
        <v>302</v>
      </c>
      <c r="D9" s="2"/>
      <c r="E9" s="2"/>
      <c r="F9" s="2"/>
      <c r="G9" s="2"/>
      <c r="H9" s="2"/>
      <c r="I9" s="2"/>
      <c r="J9" s="2" t="s">
        <v>303</v>
      </c>
      <c r="K9" s="2"/>
      <c r="L9" s="2"/>
      <c r="M9" s="2"/>
      <c r="N9" s="2" t="s">
        <v>303</v>
      </c>
    </row>
    <row r="10" ht="15" customHeight="1" spans="1:14">
      <c r="A10" s="2" t="s">
        <v>304</v>
      </c>
      <c r="B10" s="2" t="s">
        <v>75</v>
      </c>
      <c r="C10" s="2"/>
      <c r="D10" s="2"/>
      <c r="E10" s="2"/>
      <c r="F10" s="2"/>
      <c r="G10" s="2"/>
      <c r="H10" s="2" t="s">
        <v>305</v>
      </c>
      <c r="I10" s="2"/>
      <c r="J10" s="2"/>
      <c r="K10" s="2"/>
      <c r="L10" s="2"/>
      <c r="M10" s="2"/>
      <c r="N10" s="2"/>
    </row>
    <row r="11" ht="111" customHeight="1" spans="1:14">
      <c r="A11" s="2"/>
      <c r="B11" s="4" t="s">
        <v>857</v>
      </c>
      <c r="C11" s="4"/>
      <c r="D11" s="4"/>
      <c r="E11" s="4"/>
      <c r="F11" s="4"/>
      <c r="G11" s="4"/>
      <c r="H11" s="4" t="s">
        <v>858</v>
      </c>
      <c r="I11" s="4"/>
      <c r="J11" s="4"/>
      <c r="K11" s="4"/>
      <c r="L11" s="4"/>
      <c r="M11" s="4"/>
      <c r="N11" s="4"/>
    </row>
    <row r="12" ht="18.95" customHeight="1" spans="1:14">
      <c r="A12" s="5" t="s">
        <v>308</v>
      </c>
      <c r="B12" s="6" t="s">
        <v>82</v>
      </c>
      <c r="C12" s="6" t="s">
        <v>83</v>
      </c>
      <c r="D12" s="6" t="s">
        <v>84</v>
      </c>
      <c r="E12" s="6"/>
      <c r="F12" s="6"/>
      <c r="G12" s="6" t="s">
        <v>85</v>
      </c>
      <c r="H12" s="6" t="s">
        <v>86</v>
      </c>
      <c r="I12" s="6" t="s">
        <v>69</v>
      </c>
      <c r="J12" s="6"/>
      <c r="K12" s="6" t="s">
        <v>70</v>
      </c>
      <c r="L12" s="6"/>
      <c r="M12" s="6" t="s">
        <v>87</v>
      </c>
      <c r="N12" s="6"/>
    </row>
    <row r="13" s="131" customFormat="1" ht="18.95" customHeight="1" spans="1:14">
      <c r="A13" s="55"/>
      <c r="B13" s="92" t="s">
        <v>309</v>
      </c>
      <c r="C13" s="92" t="s">
        <v>310</v>
      </c>
      <c r="D13" s="135" t="s">
        <v>311</v>
      </c>
      <c r="E13" s="136"/>
      <c r="F13" s="137"/>
      <c r="G13" s="56" t="s">
        <v>859</v>
      </c>
      <c r="H13" s="138">
        <v>0.9572</v>
      </c>
      <c r="I13" s="135">
        <v>10</v>
      </c>
      <c r="J13" s="137"/>
      <c r="K13" s="135">
        <v>10</v>
      </c>
      <c r="L13" s="137"/>
      <c r="M13" s="135"/>
      <c r="N13" s="137"/>
    </row>
    <row r="14" ht="15" customHeight="1" spans="1:14">
      <c r="A14" s="5"/>
      <c r="B14" s="97"/>
      <c r="C14" s="97"/>
      <c r="D14" s="142" t="s">
        <v>860</v>
      </c>
      <c r="E14" s="143"/>
      <c r="F14" s="144"/>
      <c r="G14" s="6" t="s">
        <v>861</v>
      </c>
      <c r="H14" s="6" t="s">
        <v>861</v>
      </c>
      <c r="I14" s="6">
        <v>2</v>
      </c>
      <c r="J14" s="6"/>
      <c r="K14" s="6">
        <v>2</v>
      </c>
      <c r="L14" s="6"/>
      <c r="M14" s="6"/>
      <c r="N14" s="6"/>
    </row>
    <row r="15" ht="15" customHeight="1" spans="1:14">
      <c r="A15" s="5"/>
      <c r="B15" s="97"/>
      <c r="C15" s="97"/>
      <c r="D15" s="142" t="s">
        <v>862</v>
      </c>
      <c r="E15" s="143"/>
      <c r="F15" s="144"/>
      <c r="G15" s="6" t="s">
        <v>863</v>
      </c>
      <c r="H15" s="6" t="s">
        <v>863</v>
      </c>
      <c r="I15" s="6">
        <v>6</v>
      </c>
      <c r="J15" s="6"/>
      <c r="K15" s="6">
        <v>6</v>
      </c>
      <c r="L15" s="6"/>
      <c r="M15" s="6"/>
      <c r="N15" s="6"/>
    </row>
    <row r="16" ht="26" customHeight="1" spans="1:14">
      <c r="A16" s="5"/>
      <c r="B16" s="97"/>
      <c r="C16" s="97"/>
      <c r="D16" s="142" t="s">
        <v>864</v>
      </c>
      <c r="E16" s="143"/>
      <c r="F16" s="144"/>
      <c r="G16" s="6" t="s">
        <v>865</v>
      </c>
      <c r="H16" s="6" t="s">
        <v>865</v>
      </c>
      <c r="I16" s="6">
        <v>2</v>
      </c>
      <c r="J16" s="6"/>
      <c r="K16" s="6">
        <v>2</v>
      </c>
      <c r="L16" s="6"/>
      <c r="M16" s="6"/>
      <c r="N16" s="6"/>
    </row>
    <row r="17" ht="33" customHeight="1" spans="1:14">
      <c r="A17" s="5"/>
      <c r="B17" s="97"/>
      <c r="C17" s="97"/>
      <c r="D17" s="142" t="s">
        <v>866</v>
      </c>
      <c r="E17" s="143"/>
      <c r="F17" s="144"/>
      <c r="G17" s="6" t="s">
        <v>867</v>
      </c>
      <c r="H17" s="6" t="s">
        <v>867</v>
      </c>
      <c r="I17" s="6">
        <v>2</v>
      </c>
      <c r="J17" s="6"/>
      <c r="K17" s="6">
        <v>2</v>
      </c>
      <c r="L17" s="6"/>
      <c r="M17" s="6"/>
      <c r="N17" s="6"/>
    </row>
    <row r="18" ht="27" customHeight="1" spans="1:14">
      <c r="A18" s="5"/>
      <c r="B18" s="97"/>
      <c r="C18" s="97"/>
      <c r="D18" s="142" t="s">
        <v>868</v>
      </c>
      <c r="E18" s="143"/>
      <c r="F18" s="144"/>
      <c r="G18" s="6" t="s">
        <v>869</v>
      </c>
      <c r="H18" s="6" t="s">
        <v>869</v>
      </c>
      <c r="I18" s="6">
        <v>2</v>
      </c>
      <c r="J18" s="6"/>
      <c r="K18" s="6">
        <v>2</v>
      </c>
      <c r="L18" s="6"/>
      <c r="M18" s="6"/>
      <c r="N18" s="6"/>
    </row>
    <row r="19" ht="21" customHeight="1" spans="1:14">
      <c r="A19" s="5"/>
      <c r="B19" s="97"/>
      <c r="C19" s="97"/>
      <c r="D19" s="142" t="s">
        <v>870</v>
      </c>
      <c r="E19" s="143"/>
      <c r="F19" s="144"/>
      <c r="G19" s="6" t="s">
        <v>871</v>
      </c>
      <c r="H19" s="6" t="s">
        <v>871</v>
      </c>
      <c r="I19" s="6">
        <v>6</v>
      </c>
      <c r="J19" s="6"/>
      <c r="K19" s="6">
        <v>6</v>
      </c>
      <c r="L19" s="6"/>
      <c r="M19" s="6"/>
      <c r="N19" s="6"/>
    </row>
    <row r="20" ht="23" customHeight="1" spans="1:14">
      <c r="A20" s="5"/>
      <c r="B20" s="97"/>
      <c r="C20" s="97"/>
      <c r="D20" s="142" t="s">
        <v>872</v>
      </c>
      <c r="E20" s="143"/>
      <c r="F20" s="144"/>
      <c r="G20" s="6" t="s">
        <v>873</v>
      </c>
      <c r="H20" s="6" t="s">
        <v>873</v>
      </c>
      <c r="I20" s="6">
        <v>2</v>
      </c>
      <c r="J20" s="6"/>
      <c r="K20" s="6">
        <v>2</v>
      </c>
      <c r="L20" s="6"/>
      <c r="M20" s="6"/>
      <c r="N20" s="6"/>
    </row>
    <row r="21" ht="27" customHeight="1" spans="1:14">
      <c r="A21" s="5"/>
      <c r="B21" s="97"/>
      <c r="C21" s="97"/>
      <c r="D21" s="142" t="s">
        <v>874</v>
      </c>
      <c r="E21" s="143"/>
      <c r="F21" s="144"/>
      <c r="G21" s="6" t="s">
        <v>875</v>
      </c>
      <c r="H21" s="6" t="s">
        <v>875</v>
      </c>
      <c r="I21" s="6">
        <v>2</v>
      </c>
      <c r="J21" s="6"/>
      <c r="K21" s="6">
        <v>2</v>
      </c>
      <c r="L21" s="6"/>
      <c r="M21" s="6"/>
      <c r="N21" s="6"/>
    </row>
    <row r="22" ht="25" customHeight="1" spans="1:14">
      <c r="A22" s="5"/>
      <c r="B22" s="97"/>
      <c r="C22" s="97"/>
      <c r="D22" s="142" t="s">
        <v>876</v>
      </c>
      <c r="E22" s="143"/>
      <c r="F22" s="144"/>
      <c r="G22" s="6" t="s">
        <v>877</v>
      </c>
      <c r="H22" s="6" t="s">
        <v>877</v>
      </c>
      <c r="I22" s="6">
        <v>2</v>
      </c>
      <c r="J22" s="6"/>
      <c r="K22" s="6">
        <v>2</v>
      </c>
      <c r="L22" s="6"/>
      <c r="M22" s="6"/>
      <c r="N22" s="6"/>
    </row>
    <row r="23" ht="22" customHeight="1" spans="1:14">
      <c r="A23" s="5"/>
      <c r="B23" s="97"/>
      <c r="C23" s="97"/>
      <c r="D23" s="142" t="s">
        <v>878</v>
      </c>
      <c r="E23" s="143"/>
      <c r="F23" s="144"/>
      <c r="G23" s="6" t="s">
        <v>879</v>
      </c>
      <c r="H23" s="6" t="s">
        <v>879</v>
      </c>
      <c r="I23" s="6">
        <v>2</v>
      </c>
      <c r="J23" s="6"/>
      <c r="K23" s="6">
        <v>2</v>
      </c>
      <c r="L23" s="6"/>
      <c r="M23" s="6"/>
      <c r="N23" s="6"/>
    </row>
    <row r="24" ht="26" customHeight="1" spans="1:14">
      <c r="A24" s="5"/>
      <c r="B24" s="97"/>
      <c r="C24" s="102"/>
      <c r="D24" s="142" t="s">
        <v>880</v>
      </c>
      <c r="E24" s="143"/>
      <c r="F24" s="144"/>
      <c r="G24" s="6" t="s">
        <v>865</v>
      </c>
      <c r="H24" s="6" t="s">
        <v>865</v>
      </c>
      <c r="I24" s="6">
        <v>2</v>
      </c>
      <c r="J24" s="6"/>
      <c r="K24" s="6">
        <v>2</v>
      </c>
      <c r="L24" s="6"/>
      <c r="M24" s="6"/>
      <c r="N24" s="6"/>
    </row>
    <row r="25" s="131" customFormat="1" ht="15" customHeight="1" spans="1:14">
      <c r="A25" s="55"/>
      <c r="B25" s="97"/>
      <c r="C25" s="56" t="s">
        <v>315</v>
      </c>
      <c r="D25" s="139" t="s">
        <v>881</v>
      </c>
      <c r="E25" s="140"/>
      <c r="F25" s="141"/>
      <c r="G25" s="56" t="s">
        <v>153</v>
      </c>
      <c r="H25" s="57">
        <v>0.85</v>
      </c>
      <c r="I25" s="56">
        <v>5</v>
      </c>
      <c r="J25" s="56"/>
      <c r="K25" s="56">
        <v>5</v>
      </c>
      <c r="L25" s="56"/>
      <c r="M25" s="56"/>
      <c r="N25" s="56"/>
    </row>
    <row r="26" ht="15" customHeight="1" spans="1:14">
      <c r="A26" s="5"/>
      <c r="B26" s="97"/>
      <c r="C26" s="56" t="s">
        <v>317</v>
      </c>
      <c r="D26" s="142" t="s">
        <v>882</v>
      </c>
      <c r="E26" s="143"/>
      <c r="F26" s="144"/>
      <c r="G26" s="6" t="s">
        <v>153</v>
      </c>
      <c r="H26" s="8">
        <v>1</v>
      </c>
      <c r="I26" s="6">
        <v>5</v>
      </c>
      <c r="J26" s="6"/>
      <c r="K26" s="6">
        <v>5</v>
      </c>
      <c r="L26" s="6"/>
      <c r="M26" s="6"/>
      <c r="N26" s="6"/>
    </row>
    <row r="27" ht="15" customHeight="1" spans="1:14">
      <c r="A27" s="5"/>
      <c r="B27" s="97"/>
      <c r="C27" s="56" t="s">
        <v>319</v>
      </c>
      <c r="D27" s="142" t="s">
        <v>883</v>
      </c>
      <c r="E27" s="143"/>
      <c r="F27" s="144"/>
      <c r="G27" s="6" t="s">
        <v>884</v>
      </c>
      <c r="H27" s="6" t="s">
        <v>884</v>
      </c>
      <c r="I27" s="6">
        <v>5</v>
      </c>
      <c r="J27" s="6"/>
      <c r="K27" s="6">
        <v>5</v>
      </c>
      <c r="L27" s="6"/>
      <c r="M27" s="6"/>
      <c r="N27" s="6"/>
    </row>
    <row r="28" ht="15" customHeight="1" spans="1:14">
      <c r="A28" s="5"/>
      <c r="B28" s="102"/>
      <c r="C28" s="56"/>
      <c r="D28" s="142" t="s">
        <v>885</v>
      </c>
      <c r="E28" s="143"/>
      <c r="F28" s="144"/>
      <c r="G28" s="6" t="s">
        <v>886</v>
      </c>
      <c r="H28" s="6" t="s">
        <v>886</v>
      </c>
      <c r="I28" s="6">
        <v>5</v>
      </c>
      <c r="J28" s="6"/>
      <c r="K28" s="6">
        <v>5</v>
      </c>
      <c r="L28" s="6"/>
      <c r="M28" s="6"/>
      <c r="N28" s="6"/>
    </row>
    <row r="29" ht="21" customHeight="1" spans="1:14">
      <c r="A29" s="5"/>
      <c r="B29" s="66" t="s">
        <v>321</v>
      </c>
      <c r="C29" s="6" t="s">
        <v>124</v>
      </c>
      <c r="D29" s="142" t="s">
        <v>887</v>
      </c>
      <c r="E29" s="143"/>
      <c r="F29" s="144"/>
      <c r="G29" s="6" t="s">
        <v>888</v>
      </c>
      <c r="H29" s="6" t="s">
        <v>888</v>
      </c>
      <c r="I29" s="6">
        <v>10</v>
      </c>
      <c r="J29" s="6"/>
      <c r="K29" s="6">
        <v>10</v>
      </c>
      <c r="L29" s="6"/>
      <c r="M29" s="6"/>
      <c r="N29" s="6"/>
    </row>
    <row r="30" ht="25" customHeight="1" spans="1:14">
      <c r="A30" s="5"/>
      <c r="B30" s="70"/>
      <c r="C30" s="6" t="s">
        <v>126</v>
      </c>
      <c r="D30" s="142" t="s">
        <v>889</v>
      </c>
      <c r="E30" s="143"/>
      <c r="F30" s="144"/>
      <c r="G30" s="6" t="s">
        <v>890</v>
      </c>
      <c r="H30" s="6" t="s">
        <v>890</v>
      </c>
      <c r="I30" s="6">
        <v>10</v>
      </c>
      <c r="J30" s="6"/>
      <c r="K30" s="6">
        <v>10</v>
      </c>
      <c r="L30" s="6"/>
      <c r="M30" s="6"/>
      <c r="N30" s="6"/>
    </row>
    <row r="31" ht="29" customHeight="1" spans="1:14">
      <c r="A31" s="5"/>
      <c r="B31" s="145"/>
      <c r="C31" s="6" t="s">
        <v>327</v>
      </c>
      <c r="D31" s="142" t="s">
        <v>891</v>
      </c>
      <c r="E31" s="143"/>
      <c r="F31" s="144"/>
      <c r="G31" s="6" t="s">
        <v>892</v>
      </c>
      <c r="H31" s="6" t="s">
        <v>892</v>
      </c>
      <c r="I31" s="6">
        <v>10</v>
      </c>
      <c r="J31" s="6"/>
      <c r="K31" s="6">
        <v>10</v>
      </c>
      <c r="L31" s="6"/>
      <c r="M31" s="6"/>
      <c r="N31" s="6"/>
    </row>
    <row r="32" ht="35" customHeight="1" spans="1:14">
      <c r="A32" s="5"/>
      <c r="B32" s="6" t="s">
        <v>332</v>
      </c>
      <c r="C32" s="6" t="s">
        <v>333</v>
      </c>
      <c r="D32" s="142" t="s">
        <v>680</v>
      </c>
      <c r="E32" s="143"/>
      <c r="F32" s="144"/>
      <c r="G32" s="6" t="s">
        <v>893</v>
      </c>
      <c r="H32" s="6" t="s">
        <v>893</v>
      </c>
      <c r="I32" s="6">
        <v>10</v>
      </c>
      <c r="J32" s="6"/>
      <c r="K32" s="6">
        <v>10</v>
      </c>
      <c r="L32" s="6"/>
      <c r="M32" s="6"/>
      <c r="N32" s="6"/>
    </row>
    <row r="33" ht="15" customHeight="1" spans="1:14">
      <c r="A33" s="9" t="s">
        <v>336</v>
      </c>
      <c r="B33" s="9"/>
      <c r="C33" s="9"/>
      <c r="D33" s="9"/>
      <c r="E33" s="9"/>
      <c r="F33" s="9"/>
      <c r="G33" s="9"/>
      <c r="H33" s="9"/>
      <c r="I33" s="9">
        <v>100</v>
      </c>
      <c r="J33" s="9"/>
      <c r="K33" s="9">
        <v>100</v>
      </c>
      <c r="L33" s="9"/>
      <c r="M33" s="15"/>
      <c r="N33" s="15"/>
    </row>
    <row r="34" spans="1:14">
      <c r="A34" s="10" t="s">
        <v>337</v>
      </c>
      <c r="B34" s="11" t="s">
        <v>338</v>
      </c>
      <c r="C34" s="12"/>
      <c r="D34" s="12"/>
      <c r="E34" s="12"/>
      <c r="F34" s="12"/>
      <c r="G34" s="12"/>
      <c r="H34" s="12"/>
      <c r="I34" s="12"/>
      <c r="J34" s="12"/>
      <c r="K34" s="12"/>
      <c r="L34" s="12"/>
      <c r="M34" s="12"/>
      <c r="N34" s="16"/>
    </row>
    <row r="35" spans="1:14">
      <c r="A35" s="13" t="s">
        <v>339</v>
      </c>
      <c r="B35" s="13"/>
      <c r="C35" s="13"/>
      <c r="D35" s="13"/>
      <c r="E35" s="13"/>
      <c r="F35" s="13"/>
      <c r="G35" s="13"/>
      <c r="H35" s="13"/>
      <c r="I35" s="13"/>
      <c r="J35" s="13"/>
      <c r="K35" s="13"/>
      <c r="L35" s="13"/>
      <c r="M35" s="13"/>
      <c r="N35" s="13"/>
    </row>
    <row r="36" ht="51.95" customHeight="1" spans="1:14">
      <c r="A36" s="13" t="s">
        <v>340</v>
      </c>
      <c r="B36" s="13"/>
      <c r="C36" s="13"/>
      <c r="D36" s="13"/>
      <c r="E36" s="13"/>
      <c r="F36" s="13"/>
      <c r="G36" s="13"/>
      <c r="H36" s="13"/>
      <c r="I36" s="13"/>
      <c r="J36" s="13"/>
      <c r="K36" s="13"/>
      <c r="L36" s="13"/>
      <c r="M36" s="13"/>
      <c r="N36" s="13"/>
    </row>
    <row r="37" ht="41.1" customHeight="1" spans="1:14">
      <c r="A37" s="13" t="s">
        <v>341</v>
      </c>
      <c r="B37" s="13"/>
      <c r="C37" s="13"/>
      <c r="D37" s="13"/>
      <c r="E37" s="13"/>
      <c r="F37" s="13"/>
      <c r="G37" s="13"/>
      <c r="H37" s="13"/>
      <c r="I37" s="13"/>
      <c r="J37" s="13"/>
      <c r="K37" s="13"/>
      <c r="L37" s="13"/>
      <c r="M37" s="13"/>
      <c r="N37" s="13"/>
    </row>
    <row r="38" customFormat="1" ht="15.95" customHeight="1"/>
  </sheetData>
  <mergeCells count="137">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D29:F29"/>
    <mergeCell ref="I29:J29"/>
    <mergeCell ref="K29:L29"/>
    <mergeCell ref="M29:N29"/>
    <mergeCell ref="D30:F30"/>
    <mergeCell ref="I30:J30"/>
    <mergeCell ref="K30:L30"/>
    <mergeCell ref="M30:N30"/>
    <mergeCell ref="D31:F31"/>
    <mergeCell ref="I31:J31"/>
    <mergeCell ref="K31:L31"/>
    <mergeCell ref="M31:N31"/>
    <mergeCell ref="D32:F32"/>
    <mergeCell ref="I32:J32"/>
    <mergeCell ref="K32:L32"/>
    <mergeCell ref="M32:N32"/>
    <mergeCell ref="A33:H33"/>
    <mergeCell ref="I33:J33"/>
    <mergeCell ref="K33:L33"/>
    <mergeCell ref="M33:N33"/>
    <mergeCell ref="B34:N34"/>
    <mergeCell ref="A35:N35"/>
    <mergeCell ref="A36:N36"/>
    <mergeCell ref="A37:N37"/>
    <mergeCell ref="A10:A11"/>
    <mergeCell ref="A12:A32"/>
    <mergeCell ref="B13:B28"/>
    <mergeCell ref="B29:B31"/>
    <mergeCell ref="C13:C24"/>
    <mergeCell ref="C27:C28"/>
    <mergeCell ref="E4:E5"/>
    <mergeCell ref="N4:N5"/>
    <mergeCell ref="A4:B9"/>
    <mergeCell ref="C4:D5"/>
    <mergeCell ref="F4:G5"/>
    <mergeCell ref="H4:I5"/>
    <mergeCell ref="J4:K5"/>
    <mergeCell ref="L4:M5"/>
  </mergeCells>
  <pageMargins left="0.75" right="0.75" top="1" bottom="1" header="0.511805555555556" footer="0.511805555555556"/>
  <pageSetup paperSize="9" scale="76" orientation="portrait"/>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8"/>
  <sheetViews>
    <sheetView workbookViewId="0">
      <selection activeCell="R11" sqref="R11"/>
    </sheetView>
  </sheetViews>
  <sheetFormatPr defaultColWidth="9" defaultRowHeight="13.5"/>
  <cols>
    <col min="1" max="1" width="5.25" customWidth="1"/>
    <col min="3" max="3" width="7.25" customWidth="1"/>
    <col min="5" max="5" width="12.5" customWidth="1"/>
    <col min="6" max="6" width="3.75" customWidth="1"/>
    <col min="7" max="7" width="9.375" customWidth="1"/>
    <col min="8" max="8" width="10.1333333333333" customWidth="1"/>
    <col min="9" max="9" width="8" customWidth="1"/>
    <col min="10" max="10" width="1.33333333333333" customWidth="1"/>
    <col min="11" max="11" width="8" customWidth="1"/>
    <col min="12" max="12" width="1" customWidth="1"/>
    <col min="13" max="13" width="8.89166666666667" customWidth="1"/>
    <col min="14" max="14" width="11.625" customWidth="1"/>
  </cols>
  <sheetData>
    <row r="1" ht="42" customHeight="1" spans="1:14">
      <c r="A1" s="1" t="s">
        <v>894</v>
      </c>
      <c r="B1" s="1"/>
      <c r="C1" s="1"/>
      <c r="D1" s="1"/>
      <c r="E1" s="1"/>
      <c r="F1" s="1"/>
      <c r="G1" s="1"/>
      <c r="H1" s="1"/>
      <c r="I1" s="1"/>
      <c r="J1" s="1"/>
      <c r="K1" s="1"/>
      <c r="L1" s="1"/>
      <c r="M1" s="1"/>
      <c r="N1" s="1"/>
    </row>
    <row r="2" ht="21" customHeight="1" spans="1:14">
      <c r="A2" s="2" t="s">
        <v>181</v>
      </c>
      <c r="B2" s="2"/>
      <c r="C2" s="2" t="s">
        <v>262</v>
      </c>
      <c r="D2" s="2"/>
      <c r="E2" s="2"/>
      <c r="F2" s="2"/>
      <c r="G2" s="2"/>
      <c r="H2" s="2"/>
      <c r="I2" s="2"/>
      <c r="J2" s="2"/>
      <c r="K2" s="2"/>
      <c r="L2" s="2"/>
      <c r="M2" s="2"/>
      <c r="N2" s="2"/>
    </row>
    <row r="3" ht="22" customHeight="1" spans="1:14">
      <c r="A3" s="2" t="s">
        <v>182</v>
      </c>
      <c r="B3" s="2"/>
      <c r="C3" s="2" t="s">
        <v>194</v>
      </c>
      <c r="D3" s="2"/>
      <c r="E3" s="2"/>
      <c r="F3" s="2"/>
      <c r="G3" s="2"/>
      <c r="H3" s="2" t="s">
        <v>295</v>
      </c>
      <c r="I3" s="2"/>
      <c r="J3" s="2" t="s">
        <v>63</v>
      </c>
      <c r="K3" s="2"/>
      <c r="L3" s="2"/>
      <c r="M3" s="2"/>
      <c r="N3" s="2"/>
    </row>
    <row r="4" ht="15" customHeight="1" spans="1:14">
      <c r="A4" s="2" t="s">
        <v>183</v>
      </c>
      <c r="B4" s="2"/>
      <c r="C4" s="2"/>
      <c r="D4" s="2"/>
      <c r="E4" s="2" t="s">
        <v>65</v>
      </c>
      <c r="F4" s="2" t="s">
        <v>296</v>
      </c>
      <c r="G4" s="2"/>
      <c r="H4" s="2" t="s">
        <v>297</v>
      </c>
      <c r="I4" s="2"/>
      <c r="J4" s="2" t="s">
        <v>69</v>
      </c>
      <c r="K4" s="2"/>
      <c r="L4" s="2" t="s">
        <v>298</v>
      </c>
      <c r="M4" s="2"/>
      <c r="N4" s="2" t="s">
        <v>70</v>
      </c>
    </row>
    <row r="5" ht="15" customHeight="1" spans="1:14">
      <c r="A5" s="2"/>
      <c r="B5" s="2"/>
      <c r="C5" s="2"/>
      <c r="D5" s="2"/>
      <c r="E5" s="2"/>
      <c r="F5" s="2"/>
      <c r="G5" s="2"/>
      <c r="H5" s="2"/>
      <c r="I5" s="2"/>
      <c r="J5" s="2"/>
      <c r="K5" s="2"/>
      <c r="L5" s="2"/>
      <c r="M5" s="2"/>
      <c r="N5" s="2"/>
    </row>
    <row r="6" ht="15" customHeight="1" spans="1:14">
      <c r="A6" s="2"/>
      <c r="B6" s="2"/>
      <c r="C6" s="3" t="s">
        <v>299</v>
      </c>
      <c r="D6" s="3"/>
      <c r="E6" s="2">
        <f t="shared" ref="E6:H6" si="0">SUM(E7:E9)</f>
        <v>325</v>
      </c>
      <c r="F6" s="132">
        <f t="shared" si="0"/>
        <v>325</v>
      </c>
      <c r="G6" s="133"/>
      <c r="H6" s="134">
        <f t="shared" si="0"/>
        <v>221.8174</v>
      </c>
      <c r="I6" s="146"/>
      <c r="J6" s="2">
        <v>10</v>
      </c>
      <c r="K6" s="2"/>
      <c r="L6" s="19">
        <f>H6/F6</f>
        <v>0.682515076923077</v>
      </c>
      <c r="M6" s="19"/>
      <c r="N6" s="86">
        <v>10</v>
      </c>
    </row>
    <row r="7" ht="15" customHeight="1" spans="1:14">
      <c r="A7" s="2"/>
      <c r="B7" s="2"/>
      <c r="C7" s="2" t="s">
        <v>300</v>
      </c>
      <c r="D7" s="2"/>
      <c r="E7" s="2">
        <v>325</v>
      </c>
      <c r="F7" s="2">
        <v>325</v>
      </c>
      <c r="G7" s="2"/>
      <c r="H7" s="86">
        <v>221.8174</v>
      </c>
      <c r="I7" s="86"/>
      <c r="J7" s="2">
        <v>10</v>
      </c>
      <c r="K7" s="2"/>
      <c r="L7" s="19">
        <f>H7/F7</f>
        <v>0.682515076923077</v>
      </c>
      <c r="M7" s="19"/>
      <c r="N7" s="86">
        <v>10</v>
      </c>
    </row>
    <row r="8" ht="15" customHeight="1" spans="1:14">
      <c r="A8" s="2"/>
      <c r="B8" s="2"/>
      <c r="C8" s="2" t="s">
        <v>301</v>
      </c>
      <c r="D8" s="2"/>
      <c r="E8" s="2"/>
      <c r="F8" s="2"/>
      <c r="G8" s="2"/>
      <c r="H8" s="2"/>
      <c r="I8" s="2"/>
      <c r="J8" s="2" t="s">
        <v>303</v>
      </c>
      <c r="K8" s="2"/>
      <c r="L8" s="2"/>
      <c r="M8" s="2"/>
      <c r="N8" s="2" t="s">
        <v>303</v>
      </c>
    </row>
    <row r="9" ht="15" customHeight="1" spans="1:14">
      <c r="A9" s="2"/>
      <c r="B9" s="2"/>
      <c r="C9" s="2" t="s">
        <v>302</v>
      </c>
      <c r="D9" s="2"/>
      <c r="E9" s="2"/>
      <c r="F9" s="2"/>
      <c r="G9" s="2"/>
      <c r="H9" s="2"/>
      <c r="I9" s="2"/>
      <c r="J9" s="2" t="s">
        <v>303</v>
      </c>
      <c r="K9" s="2"/>
      <c r="L9" s="2"/>
      <c r="M9" s="2"/>
      <c r="N9" s="2" t="s">
        <v>303</v>
      </c>
    </row>
    <row r="10" ht="15" customHeight="1" spans="1:14">
      <c r="A10" s="2" t="s">
        <v>304</v>
      </c>
      <c r="B10" s="2" t="s">
        <v>75</v>
      </c>
      <c r="C10" s="2"/>
      <c r="D10" s="2"/>
      <c r="E10" s="2"/>
      <c r="F10" s="2"/>
      <c r="G10" s="2"/>
      <c r="H10" s="2" t="s">
        <v>305</v>
      </c>
      <c r="I10" s="2"/>
      <c r="J10" s="2"/>
      <c r="K10" s="2"/>
      <c r="L10" s="2"/>
      <c r="M10" s="2"/>
      <c r="N10" s="2"/>
    </row>
    <row r="11" ht="61" customHeight="1" spans="1:14">
      <c r="A11" s="2"/>
      <c r="B11" s="4" t="s">
        <v>895</v>
      </c>
      <c r="C11" s="4"/>
      <c r="D11" s="4"/>
      <c r="E11" s="4"/>
      <c r="F11" s="4"/>
      <c r="G11" s="4"/>
      <c r="H11" s="4" t="s">
        <v>896</v>
      </c>
      <c r="I11" s="4"/>
      <c r="J11" s="4"/>
      <c r="K11" s="4"/>
      <c r="L11" s="4"/>
      <c r="M11" s="4"/>
      <c r="N11" s="4"/>
    </row>
    <row r="12" ht="18.95" customHeight="1" spans="1:14">
      <c r="A12" s="5" t="s">
        <v>308</v>
      </c>
      <c r="B12" s="6" t="s">
        <v>82</v>
      </c>
      <c r="C12" s="6" t="s">
        <v>83</v>
      </c>
      <c r="D12" s="6" t="s">
        <v>84</v>
      </c>
      <c r="E12" s="6"/>
      <c r="F12" s="6"/>
      <c r="G12" s="6" t="s">
        <v>85</v>
      </c>
      <c r="H12" s="6" t="s">
        <v>86</v>
      </c>
      <c r="I12" s="6" t="s">
        <v>69</v>
      </c>
      <c r="J12" s="6"/>
      <c r="K12" s="6" t="s">
        <v>70</v>
      </c>
      <c r="L12" s="6"/>
      <c r="M12" s="6" t="s">
        <v>87</v>
      </c>
      <c r="N12" s="6"/>
    </row>
    <row r="13" s="131" customFormat="1" ht="28" customHeight="1" spans="1:14">
      <c r="A13" s="55"/>
      <c r="B13" s="92" t="s">
        <v>309</v>
      </c>
      <c r="C13" s="92" t="s">
        <v>310</v>
      </c>
      <c r="D13" s="135" t="s">
        <v>311</v>
      </c>
      <c r="E13" s="136"/>
      <c r="F13" s="137"/>
      <c r="G13" s="57" t="s">
        <v>859</v>
      </c>
      <c r="H13" s="138">
        <f>L6</f>
        <v>0.682515076923077</v>
      </c>
      <c r="I13" s="135">
        <v>10</v>
      </c>
      <c r="J13" s="137"/>
      <c r="K13" s="135">
        <v>10</v>
      </c>
      <c r="L13" s="137"/>
      <c r="M13" s="135"/>
      <c r="N13" s="137"/>
    </row>
    <row r="14" s="131" customFormat="1" ht="28" customHeight="1" spans="1:14">
      <c r="A14" s="55"/>
      <c r="B14" s="97"/>
      <c r="C14" s="97"/>
      <c r="D14" s="139" t="s">
        <v>860</v>
      </c>
      <c r="E14" s="140"/>
      <c r="F14" s="141"/>
      <c r="G14" s="56" t="s">
        <v>437</v>
      </c>
      <c r="H14" s="56" t="s">
        <v>437</v>
      </c>
      <c r="I14" s="56">
        <v>5</v>
      </c>
      <c r="J14" s="56"/>
      <c r="K14" s="56">
        <v>5</v>
      </c>
      <c r="L14" s="56"/>
      <c r="M14" s="56"/>
      <c r="N14" s="56"/>
    </row>
    <row r="15" s="131" customFormat="1" ht="28" customHeight="1" spans="1:14">
      <c r="A15" s="55"/>
      <c r="B15" s="97"/>
      <c r="C15" s="97"/>
      <c r="D15" s="139" t="s">
        <v>897</v>
      </c>
      <c r="E15" s="140"/>
      <c r="F15" s="141"/>
      <c r="G15" s="56" t="s">
        <v>898</v>
      </c>
      <c r="H15" s="56" t="s">
        <v>898</v>
      </c>
      <c r="I15" s="56">
        <v>20</v>
      </c>
      <c r="J15" s="56"/>
      <c r="K15" s="56">
        <v>20</v>
      </c>
      <c r="L15" s="56"/>
      <c r="M15" s="56"/>
      <c r="N15" s="56"/>
    </row>
    <row r="16" s="131" customFormat="1" ht="28" customHeight="1" spans="1:14">
      <c r="A16" s="55"/>
      <c r="B16" s="97"/>
      <c r="C16" s="56" t="s">
        <v>315</v>
      </c>
      <c r="D16" s="139" t="s">
        <v>881</v>
      </c>
      <c r="E16" s="140"/>
      <c r="F16" s="141"/>
      <c r="G16" s="56" t="s">
        <v>153</v>
      </c>
      <c r="H16" s="57">
        <v>0.85</v>
      </c>
      <c r="I16" s="56">
        <v>10</v>
      </c>
      <c r="J16" s="56"/>
      <c r="K16" s="56">
        <v>10</v>
      </c>
      <c r="L16" s="56"/>
      <c r="M16" s="56"/>
      <c r="N16" s="56"/>
    </row>
    <row r="17" s="131" customFormat="1" ht="28" customHeight="1" spans="1:14">
      <c r="A17" s="55"/>
      <c r="B17" s="97"/>
      <c r="C17" s="56" t="s">
        <v>317</v>
      </c>
      <c r="D17" s="139" t="s">
        <v>882</v>
      </c>
      <c r="E17" s="140"/>
      <c r="F17" s="141"/>
      <c r="G17" s="56" t="s">
        <v>153</v>
      </c>
      <c r="H17" s="57">
        <v>1</v>
      </c>
      <c r="I17" s="56">
        <v>10</v>
      </c>
      <c r="J17" s="56"/>
      <c r="K17" s="56">
        <v>10</v>
      </c>
      <c r="L17" s="56"/>
      <c r="M17" s="56"/>
      <c r="N17" s="56"/>
    </row>
    <row r="18" ht="28" customHeight="1" spans="1:14">
      <c r="A18" s="5"/>
      <c r="B18" s="97"/>
      <c r="C18" s="56" t="s">
        <v>319</v>
      </c>
      <c r="D18" s="142" t="s">
        <v>885</v>
      </c>
      <c r="E18" s="143"/>
      <c r="F18" s="144"/>
      <c r="G18" s="6" t="s">
        <v>886</v>
      </c>
      <c r="H18" s="6" t="s">
        <v>886</v>
      </c>
      <c r="I18" s="6">
        <v>5</v>
      </c>
      <c r="J18" s="6"/>
      <c r="K18" s="6">
        <v>5</v>
      </c>
      <c r="L18" s="6"/>
      <c r="M18" s="6"/>
      <c r="N18" s="6"/>
    </row>
    <row r="19" ht="28" customHeight="1" spans="1:14">
      <c r="A19" s="5"/>
      <c r="B19" s="66" t="s">
        <v>321</v>
      </c>
      <c r="C19" s="6" t="s">
        <v>124</v>
      </c>
      <c r="D19" s="142" t="s">
        <v>887</v>
      </c>
      <c r="E19" s="143"/>
      <c r="F19" s="144"/>
      <c r="G19" s="6" t="s">
        <v>888</v>
      </c>
      <c r="H19" s="6" t="s">
        <v>888</v>
      </c>
      <c r="I19" s="6">
        <v>10</v>
      </c>
      <c r="J19" s="6"/>
      <c r="K19" s="6">
        <v>10</v>
      </c>
      <c r="L19" s="6"/>
      <c r="M19" s="6"/>
      <c r="N19" s="6"/>
    </row>
    <row r="20" ht="28" customHeight="1" spans="1:14">
      <c r="A20" s="5"/>
      <c r="B20" s="70"/>
      <c r="C20" s="6" t="s">
        <v>126</v>
      </c>
      <c r="D20" s="142" t="s">
        <v>889</v>
      </c>
      <c r="E20" s="143"/>
      <c r="F20" s="144"/>
      <c r="G20" s="6" t="s">
        <v>890</v>
      </c>
      <c r="H20" s="6" t="s">
        <v>890</v>
      </c>
      <c r="I20" s="6">
        <v>10</v>
      </c>
      <c r="J20" s="6"/>
      <c r="K20" s="6">
        <v>10</v>
      </c>
      <c r="L20" s="6"/>
      <c r="M20" s="6"/>
      <c r="N20" s="6"/>
    </row>
    <row r="21" ht="28" customHeight="1" spans="1:14">
      <c r="A21" s="5"/>
      <c r="B21" s="145"/>
      <c r="C21" s="6" t="s">
        <v>327</v>
      </c>
      <c r="D21" s="142" t="s">
        <v>891</v>
      </c>
      <c r="E21" s="143"/>
      <c r="F21" s="144"/>
      <c r="G21" s="6" t="s">
        <v>892</v>
      </c>
      <c r="H21" s="6" t="s">
        <v>892</v>
      </c>
      <c r="I21" s="6">
        <v>10</v>
      </c>
      <c r="J21" s="6"/>
      <c r="K21" s="6">
        <v>10</v>
      </c>
      <c r="L21" s="6"/>
      <c r="M21" s="6"/>
      <c r="N21" s="6"/>
    </row>
    <row r="22" ht="33" customHeight="1" spans="1:14">
      <c r="A22" s="5"/>
      <c r="B22" s="6" t="s">
        <v>332</v>
      </c>
      <c r="C22" s="6" t="s">
        <v>333</v>
      </c>
      <c r="D22" s="142" t="s">
        <v>680</v>
      </c>
      <c r="E22" s="143"/>
      <c r="F22" s="144"/>
      <c r="G22" s="6" t="s">
        <v>893</v>
      </c>
      <c r="H22" s="6" t="s">
        <v>893</v>
      </c>
      <c r="I22" s="6">
        <v>10</v>
      </c>
      <c r="J22" s="6"/>
      <c r="K22" s="6">
        <v>10</v>
      </c>
      <c r="L22" s="6"/>
      <c r="M22" s="6"/>
      <c r="N22" s="6"/>
    </row>
    <row r="23" ht="28" customHeight="1" spans="1:14">
      <c r="A23" s="9" t="s">
        <v>336</v>
      </c>
      <c r="B23" s="9"/>
      <c r="C23" s="9"/>
      <c r="D23" s="9"/>
      <c r="E23" s="9"/>
      <c r="F23" s="9"/>
      <c r="G23" s="9"/>
      <c r="H23" s="9"/>
      <c r="I23" s="9">
        <v>100</v>
      </c>
      <c r="J23" s="9"/>
      <c r="K23" s="9">
        <v>100</v>
      </c>
      <c r="L23" s="9"/>
      <c r="M23" s="15"/>
      <c r="N23" s="15"/>
    </row>
    <row r="24" ht="28" customHeight="1" spans="1:14">
      <c r="A24" s="10" t="s">
        <v>337</v>
      </c>
      <c r="B24" s="11" t="s">
        <v>338</v>
      </c>
      <c r="C24" s="12"/>
      <c r="D24" s="12"/>
      <c r="E24" s="12"/>
      <c r="F24" s="12"/>
      <c r="G24" s="12"/>
      <c r="H24" s="12"/>
      <c r="I24" s="12"/>
      <c r="J24" s="12"/>
      <c r="K24" s="12"/>
      <c r="L24" s="12"/>
      <c r="M24" s="12"/>
      <c r="N24" s="16"/>
    </row>
    <row r="25" spans="1:14">
      <c r="A25" s="13" t="s">
        <v>339</v>
      </c>
      <c r="B25" s="13"/>
      <c r="C25" s="13"/>
      <c r="D25" s="13"/>
      <c r="E25" s="13"/>
      <c r="F25" s="13"/>
      <c r="G25" s="13"/>
      <c r="H25" s="13"/>
      <c r="I25" s="13"/>
      <c r="J25" s="13"/>
      <c r="K25" s="13"/>
      <c r="L25" s="13"/>
      <c r="M25" s="13"/>
      <c r="N25" s="13"/>
    </row>
    <row r="26" ht="51.95" customHeight="1" spans="1:14">
      <c r="A26" s="13" t="s">
        <v>340</v>
      </c>
      <c r="B26" s="13"/>
      <c r="C26" s="13"/>
      <c r="D26" s="13"/>
      <c r="E26" s="13"/>
      <c r="F26" s="13"/>
      <c r="G26" s="13"/>
      <c r="H26" s="13"/>
      <c r="I26" s="13"/>
      <c r="J26" s="13"/>
      <c r="K26" s="13"/>
      <c r="L26" s="13"/>
      <c r="M26" s="13"/>
      <c r="N26" s="13"/>
    </row>
    <row r="27" ht="41.1" customHeight="1" spans="1:14">
      <c r="A27" s="13" t="s">
        <v>341</v>
      </c>
      <c r="B27" s="13"/>
      <c r="C27" s="13"/>
      <c r="D27" s="13"/>
      <c r="E27" s="13"/>
      <c r="F27" s="13"/>
      <c r="G27" s="13"/>
      <c r="H27" s="13"/>
      <c r="I27" s="13"/>
      <c r="J27" s="13"/>
      <c r="K27" s="13"/>
      <c r="L27" s="13"/>
      <c r="M27" s="13"/>
      <c r="N27" s="13"/>
    </row>
    <row r="28" customFormat="1" ht="15.95" customHeight="1"/>
  </sheetData>
  <mergeCells count="96">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A23:H23"/>
    <mergeCell ref="I23:J23"/>
    <mergeCell ref="K23:L23"/>
    <mergeCell ref="M23:N23"/>
    <mergeCell ref="B24:N24"/>
    <mergeCell ref="A25:N25"/>
    <mergeCell ref="A26:N26"/>
    <mergeCell ref="A27:N27"/>
    <mergeCell ref="A10:A11"/>
    <mergeCell ref="A12:A22"/>
    <mergeCell ref="B13:B18"/>
    <mergeCell ref="B19:B21"/>
    <mergeCell ref="C13:C15"/>
    <mergeCell ref="E4:E5"/>
    <mergeCell ref="N4:N5"/>
    <mergeCell ref="A4:B9"/>
    <mergeCell ref="C4:D5"/>
    <mergeCell ref="F4:G5"/>
    <mergeCell ref="H4:I5"/>
    <mergeCell ref="J4:K5"/>
    <mergeCell ref="L4:M5"/>
  </mergeCells>
  <pageMargins left="0.75" right="0.75" top="1" bottom="1" header="0.511805555555556" footer="0.511805555555556"/>
  <pageSetup paperSize="9" scale="83" orientation="portrait"/>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3"/>
  <sheetViews>
    <sheetView workbookViewId="0">
      <selection activeCell="B11" sqref="B11:G11"/>
    </sheetView>
  </sheetViews>
  <sheetFormatPr defaultColWidth="9" defaultRowHeight="13.5"/>
  <cols>
    <col min="1" max="1" width="5.25" style="51" customWidth="1"/>
    <col min="2" max="2" width="4.775" style="51" customWidth="1"/>
    <col min="3" max="3" width="7.25" style="51" customWidth="1"/>
    <col min="4" max="4" width="9" style="51"/>
    <col min="5" max="5" width="11.8833333333333" style="51" customWidth="1"/>
    <col min="6" max="6" width="2.375" style="51" customWidth="1"/>
    <col min="7" max="7" width="13.25" style="51" customWidth="1"/>
    <col min="8" max="8" width="11.375" style="51" customWidth="1"/>
    <col min="9" max="9" width="7.375" style="51" customWidth="1"/>
    <col min="10" max="10" width="0.125" style="51" customWidth="1"/>
    <col min="11" max="11" width="6.625" style="51" customWidth="1"/>
    <col min="12" max="12" width="1" style="51" customWidth="1"/>
    <col min="13" max="13" width="5.55833333333333" style="51" customWidth="1"/>
    <col min="14" max="14" width="13" style="51" customWidth="1"/>
    <col min="15" max="16384" width="9" style="51"/>
  </cols>
  <sheetData>
    <row r="1" s="51" customFormat="1" ht="66" customHeight="1" spans="1:14">
      <c r="A1" s="1" t="s">
        <v>899</v>
      </c>
      <c r="B1" s="1"/>
      <c r="C1" s="1"/>
      <c r="D1" s="1"/>
      <c r="E1" s="1"/>
      <c r="F1" s="1"/>
      <c r="G1" s="1"/>
      <c r="H1" s="1"/>
      <c r="I1" s="1"/>
      <c r="J1" s="1"/>
      <c r="K1" s="1"/>
      <c r="L1" s="1"/>
      <c r="M1" s="1"/>
      <c r="N1" s="1"/>
    </row>
    <row r="2" s="51" customFormat="1" ht="27" customHeight="1" spans="1:14">
      <c r="A2" s="52" t="s">
        <v>181</v>
      </c>
      <c r="B2" s="52"/>
      <c r="C2" s="52" t="s">
        <v>900</v>
      </c>
      <c r="D2" s="52"/>
      <c r="E2" s="52"/>
      <c r="F2" s="52"/>
      <c r="G2" s="52"/>
      <c r="H2" s="52"/>
      <c r="I2" s="52"/>
      <c r="J2" s="52"/>
      <c r="K2" s="52"/>
      <c r="L2" s="52"/>
      <c r="M2" s="52"/>
      <c r="N2" s="52"/>
    </row>
    <row r="3" s="51" customFormat="1" ht="23" customHeight="1" spans="1:14">
      <c r="A3" s="52" t="s">
        <v>182</v>
      </c>
      <c r="B3" s="52"/>
      <c r="C3" s="52" t="s">
        <v>194</v>
      </c>
      <c r="D3" s="52"/>
      <c r="E3" s="52"/>
      <c r="F3" s="52"/>
      <c r="G3" s="52"/>
      <c r="H3" s="52" t="s">
        <v>295</v>
      </c>
      <c r="I3" s="52"/>
      <c r="J3" s="52" t="s">
        <v>63</v>
      </c>
      <c r="K3" s="52"/>
      <c r="L3" s="52"/>
      <c r="M3" s="52"/>
      <c r="N3" s="52"/>
    </row>
    <row r="4" s="51" customFormat="1" ht="15" customHeight="1" spans="1:14">
      <c r="A4" s="52" t="s">
        <v>183</v>
      </c>
      <c r="B4" s="52"/>
      <c r="C4" s="52"/>
      <c r="D4" s="52"/>
      <c r="E4" s="52" t="s">
        <v>65</v>
      </c>
      <c r="F4" s="52" t="s">
        <v>296</v>
      </c>
      <c r="G4" s="52"/>
      <c r="H4" s="52" t="s">
        <v>297</v>
      </c>
      <c r="I4" s="52"/>
      <c r="J4" s="52" t="s">
        <v>69</v>
      </c>
      <c r="K4" s="52"/>
      <c r="L4" s="52" t="s">
        <v>298</v>
      </c>
      <c r="M4" s="52"/>
      <c r="N4" s="52" t="s">
        <v>70</v>
      </c>
    </row>
    <row r="5" s="51" customFormat="1" ht="15" customHeight="1" spans="1:14">
      <c r="A5" s="52"/>
      <c r="B5" s="52"/>
      <c r="C5" s="52"/>
      <c r="D5" s="52"/>
      <c r="E5" s="52"/>
      <c r="F5" s="52"/>
      <c r="G5" s="52"/>
      <c r="H5" s="52"/>
      <c r="I5" s="52"/>
      <c r="J5" s="52"/>
      <c r="K5" s="52"/>
      <c r="L5" s="52"/>
      <c r="M5" s="52"/>
      <c r="N5" s="52"/>
    </row>
    <row r="6" s="51" customFormat="1" ht="15" customHeight="1" spans="1:14">
      <c r="A6" s="52"/>
      <c r="B6" s="52"/>
      <c r="C6" s="53" t="s">
        <v>299</v>
      </c>
      <c r="D6" s="53"/>
      <c r="E6" s="52">
        <v>7991.93</v>
      </c>
      <c r="F6" s="52">
        <v>7991.93</v>
      </c>
      <c r="G6" s="52"/>
      <c r="H6" s="52">
        <v>7991.93</v>
      </c>
      <c r="I6" s="52"/>
      <c r="J6" s="52">
        <v>10</v>
      </c>
      <c r="K6" s="52"/>
      <c r="L6" s="124">
        <v>1</v>
      </c>
      <c r="M6" s="52"/>
      <c r="N6" s="52">
        <v>10</v>
      </c>
    </row>
    <row r="7" s="51" customFormat="1" ht="15" customHeight="1" spans="1:14">
      <c r="A7" s="52"/>
      <c r="B7" s="52"/>
      <c r="C7" s="52" t="s">
        <v>300</v>
      </c>
      <c r="D7" s="52"/>
      <c r="E7" s="52"/>
      <c r="F7" s="52"/>
      <c r="G7" s="52"/>
      <c r="H7" s="52"/>
      <c r="I7" s="52"/>
      <c r="J7" s="52"/>
      <c r="K7" s="52"/>
      <c r="L7" s="52"/>
      <c r="M7" s="52"/>
      <c r="N7" s="52"/>
    </row>
    <row r="8" s="51" customFormat="1" ht="15" customHeight="1" spans="1:14">
      <c r="A8" s="52"/>
      <c r="B8" s="52"/>
      <c r="C8" s="52" t="s">
        <v>301</v>
      </c>
      <c r="D8" s="52"/>
      <c r="E8" s="52">
        <v>7991.93</v>
      </c>
      <c r="F8" s="52">
        <v>7991.93</v>
      </c>
      <c r="G8" s="52"/>
      <c r="H8" s="52">
        <v>7991.93</v>
      </c>
      <c r="I8" s="52"/>
      <c r="J8" s="52">
        <v>10</v>
      </c>
      <c r="K8" s="52"/>
      <c r="L8" s="124">
        <v>1</v>
      </c>
      <c r="M8" s="52"/>
      <c r="N8" s="52">
        <v>10</v>
      </c>
    </row>
    <row r="9" s="51" customFormat="1" ht="15" customHeight="1" spans="1:14">
      <c r="A9" s="52"/>
      <c r="B9" s="52"/>
      <c r="C9" s="52" t="s">
        <v>302</v>
      </c>
      <c r="D9" s="52"/>
      <c r="E9" s="52"/>
      <c r="F9" s="52"/>
      <c r="G9" s="52"/>
      <c r="H9" s="52"/>
      <c r="I9" s="52"/>
      <c r="J9" s="52"/>
      <c r="K9" s="52"/>
      <c r="L9" s="52"/>
      <c r="M9" s="52"/>
      <c r="N9" s="52"/>
    </row>
    <row r="10" s="51" customFormat="1" ht="22" customHeight="1" spans="1:14">
      <c r="A10" s="52" t="s">
        <v>304</v>
      </c>
      <c r="B10" s="52" t="s">
        <v>75</v>
      </c>
      <c r="C10" s="52"/>
      <c r="D10" s="52"/>
      <c r="E10" s="52"/>
      <c r="F10" s="52"/>
      <c r="G10" s="52"/>
      <c r="H10" s="52" t="s">
        <v>305</v>
      </c>
      <c r="I10" s="52"/>
      <c r="J10" s="52"/>
      <c r="K10" s="52"/>
      <c r="L10" s="52"/>
      <c r="M10" s="52"/>
      <c r="N10" s="52"/>
    </row>
    <row r="11" s="51" customFormat="1" ht="97" customHeight="1" spans="1:14">
      <c r="A11" s="52"/>
      <c r="B11" s="22" t="s">
        <v>901</v>
      </c>
      <c r="C11" s="22"/>
      <c r="D11" s="22"/>
      <c r="E11" s="22"/>
      <c r="F11" s="22"/>
      <c r="G11" s="22"/>
      <c r="H11" s="22" t="s">
        <v>902</v>
      </c>
      <c r="I11" s="22"/>
      <c r="J11" s="22"/>
      <c r="K11" s="22"/>
      <c r="L11" s="22"/>
      <c r="M11" s="22"/>
      <c r="N11" s="22"/>
    </row>
    <row r="12" s="51" customFormat="1" ht="32" customHeight="1" spans="1:14">
      <c r="A12" s="55" t="s">
        <v>308</v>
      </c>
      <c r="B12" s="56" t="s">
        <v>82</v>
      </c>
      <c r="C12" s="56" t="s">
        <v>83</v>
      </c>
      <c r="D12" s="56" t="s">
        <v>84</v>
      </c>
      <c r="E12" s="56"/>
      <c r="F12" s="56"/>
      <c r="G12" s="56" t="s">
        <v>85</v>
      </c>
      <c r="H12" s="56" t="s">
        <v>86</v>
      </c>
      <c r="I12" s="56" t="s">
        <v>69</v>
      </c>
      <c r="J12" s="56"/>
      <c r="K12" s="56" t="s">
        <v>70</v>
      </c>
      <c r="L12" s="56"/>
      <c r="M12" s="56" t="s">
        <v>87</v>
      </c>
      <c r="N12" s="56"/>
    </row>
    <row r="13" s="51" customFormat="1" ht="15" customHeight="1" spans="1:14">
      <c r="A13" s="55"/>
      <c r="B13" s="56" t="s">
        <v>309</v>
      </c>
      <c r="C13" s="56" t="s">
        <v>310</v>
      </c>
      <c r="D13" s="26" t="s">
        <v>163</v>
      </c>
      <c r="E13" s="26"/>
      <c r="F13" s="26"/>
      <c r="G13" s="57">
        <v>1</v>
      </c>
      <c r="H13" s="57">
        <v>1</v>
      </c>
      <c r="I13" s="125">
        <v>10</v>
      </c>
      <c r="J13" s="126">
        <v>10</v>
      </c>
      <c r="K13" s="125">
        <v>10</v>
      </c>
      <c r="L13" s="127"/>
      <c r="M13" s="56"/>
      <c r="N13" s="56"/>
    </row>
    <row r="14" s="51" customFormat="1" ht="15" customHeight="1" spans="1:14">
      <c r="A14" s="55"/>
      <c r="B14" s="56"/>
      <c r="C14" s="56"/>
      <c r="D14" s="26" t="s">
        <v>407</v>
      </c>
      <c r="E14" s="26"/>
      <c r="F14" s="26"/>
      <c r="G14" s="57">
        <v>1</v>
      </c>
      <c r="H14" s="57">
        <v>1</v>
      </c>
      <c r="I14" s="125">
        <v>10</v>
      </c>
      <c r="J14" s="128"/>
      <c r="K14" s="125">
        <v>10</v>
      </c>
      <c r="L14" s="127"/>
      <c r="M14" s="56"/>
      <c r="N14" s="56"/>
    </row>
    <row r="15" s="51" customFormat="1" ht="15" customHeight="1" spans="1:14">
      <c r="A15" s="55"/>
      <c r="B15" s="56"/>
      <c r="C15" s="92" t="s">
        <v>315</v>
      </c>
      <c r="D15" s="26" t="s">
        <v>903</v>
      </c>
      <c r="E15" s="26"/>
      <c r="F15" s="26"/>
      <c r="G15" s="122">
        <v>1</v>
      </c>
      <c r="H15" s="57">
        <v>1</v>
      </c>
      <c r="I15" s="125">
        <v>5</v>
      </c>
      <c r="J15" s="128"/>
      <c r="K15" s="125">
        <v>5</v>
      </c>
      <c r="L15" s="127"/>
      <c r="M15" s="56"/>
      <c r="N15" s="56"/>
    </row>
    <row r="16" s="51" customFormat="1" ht="19" customHeight="1" spans="1:14">
      <c r="A16" s="55"/>
      <c r="B16" s="56"/>
      <c r="C16" s="102"/>
      <c r="D16" s="26" t="s">
        <v>904</v>
      </c>
      <c r="E16" s="26"/>
      <c r="F16" s="26"/>
      <c r="G16" s="123" t="s">
        <v>905</v>
      </c>
      <c r="H16" s="57">
        <v>1</v>
      </c>
      <c r="I16" s="125">
        <v>10</v>
      </c>
      <c r="J16" s="128"/>
      <c r="K16" s="125">
        <v>10</v>
      </c>
      <c r="L16" s="127"/>
      <c r="M16" s="56"/>
      <c r="N16" s="56"/>
    </row>
    <row r="17" s="51" customFormat="1" ht="25" customHeight="1" spans="1:14">
      <c r="A17" s="55"/>
      <c r="B17" s="56"/>
      <c r="C17" s="56" t="s">
        <v>317</v>
      </c>
      <c r="D17" s="26" t="s">
        <v>906</v>
      </c>
      <c r="E17" s="26"/>
      <c r="F17" s="26"/>
      <c r="G17" s="56" t="s">
        <v>907</v>
      </c>
      <c r="H17" s="56" t="s">
        <v>907</v>
      </c>
      <c r="I17" s="125">
        <v>10</v>
      </c>
      <c r="J17" s="128"/>
      <c r="K17" s="125">
        <v>10</v>
      </c>
      <c r="L17" s="127"/>
      <c r="M17" s="56"/>
      <c r="N17" s="56"/>
    </row>
    <row r="18" s="51" customFormat="1" ht="15" customHeight="1" spans="1:14">
      <c r="A18" s="55"/>
      <c r="B18" s="56"/>
      <c r="C18" s="56" t="s">
        <v>319</v>
      </c>
      <c r="D18" s="26" t="s">
        <v>908</v>
      </c>
      <c r="E18" s="26"/>
      <c r="F18" s="26"/>
      <c r="G18" s="56" t="s">
        <v>909</v>
      </c>
      <c r="H18" s="56" t="s">
        <v>909</v>
      </c>
      <c r="I18" s="125">
        <v>5</v>
      </c>
      <c r="J18" s="128"/>
      <c r="K18" s="125">
        <v>5</v>
      </c>
      <c r="L18" s="127"/>
      <c r="M18" s="56"/>
      <c r="N18" s="56"/>
    </row>
    <row r="19" s="51" customFormat="1" ht="15" customHeight="1" spans="1:14">
      <c r="A19" s="55"/>
      <c r="B19" s="56"/>
      <c r="C19" s="56"/>
      <c r="D19" s="26" t="s">
        <v>910</v>
      </c>
      <c r="E19" s="26"/>
      <c r="F19" s="26"/>
      <c r="G19" s="56" t="s">
        <v>911</v>
      </c>
      <c r="H19" s="56" t="s">
        <v>911</v>
      </c>
      <c r="I19" s="125">
        <v>5</v>
      </c>
      <c r="J19" s="128"/>
      <c r="K19" s="125">
        <v>5</v>
      </c>
      <c r="L19" s="127"/>
      <c r="M19" s="56"/>
      <c r="N19" s="56"/>
    </row>
    <row r="20" s="51" customFormat="1" ht="15" customHeight="1" spans="1:14">
      <c r="A20" s="55"/>
      <c r="B20" s="56"/>
      <c r="C20" s="56"/>
      <c r="D20" s="26" t="s">
        <v>912</v>
      </c>
      <c r="E20" s="26"/>
      <c r="F20" s="26"/>
      <c r="G20" s="56" t="s">
        <v>913</v>
      </c>
      <c r="H20" s="56" t="s">
        <v>913</v>
      </c>
      <c r="I20" s="125">
        <v>5</v>
      </c>
      <c r="J20" s="129"/>
      <c r="K20" s="125">
        <v>5</v>
      </c>
      <c r="L20" s="127"/>
      <c r="M20" s="56"/>
      <c r="N20" s="56"/>
    </row>
    <row r="21" s="51" customFormat="1" ht="27" customHeight="1" spans="1:14">
      <c r="A21" s="55"/>
      <c r="B21" s="56" t="s">
        <v>321</v>
      </c>
      <c r="C21" s="56" t="s">
        <v>122</v>
      </c>
      <c r="D21" s="26" t="s">
        <v>914</v>
      </c>
      <c r="E21" s="26"/>
      <c r="F21" s="26"/>
      <c r="G21" s="56" t="s">
        <v>389</v>
      </c>
      <c r="H21" s="57">
        <v>1</v>
      </c>
      <c r="I21" s="125">
        <v>5</v>
      </c>
      <c r="J21" s="126"/>
      <c r="K21" s="125">
        <v>5</v>
      </c>
      <c r="L21" s="127"/>
      <c r="M21" s="56"/>
      <c r="N21" s="56"/>
    </row>
    <row r="22" s="51" customFormat="1" ht="28" customHeight="1" spans="1:14">
      <c r="A22" s="55"/>
      <c r="B22" s="56"/>
      <c r="C22" s="92" t="s">
        <v>124</v>
      </c>
      <c r="D22" s="26" t="s">
        <v>915</v>
      </c>
      <c r="E22" s="26"/>
      <c r="F22" s="26"/>
      <c r="G22" s="56" t="s">
        <v>389</v>
      </c>
      <c r="H22" s="57">
        <v>1</v>
      </c>
      <c r="I22" s="125">
        <v>5</v>
      </c>
      <c r="J22" s="128"/>
      <c r="K22" s="125">
        <v>5</v>
      </c>
      <c r="L22" s="127"/>
      <c r="M22" s="56"/>
      <c r="N22" s="56"/>
    </row>
    <row r="23" s="51" customFormat="1" ht="15" customHeight="1" spans="1:14">
      <c r="A23" s="55"/>
      <c r="B23" s="56"/>
      <c r="C23" s="97"/>
      <c r="D23" s="26" t="s">
        <v>916</v>
      </c>
      <c r="E23" s="26"/>
      <c r="F23" s="26"/>
      <c r="G23" s="56" t="s">
        <v>389</v>
      </c>
      <c r="H23" s="57">
        <v>1</v>
      </c>
      <c r="I23" s="125">
        <v>5</v>
      </c>
      <c r="J23" s="128"/>
      <c r="K23" s="125">
        <v>5</v>
      </c>
      <c r="L23" s="127"/>
      <c r="M23" s="56"/>
      <c r="N23" s="56"/>
    </row>
    <row r="24" s="51" customFormat="1" ht="15" customHeight="1" spans="1:14">
      <c r="A24" s="55"/>
      <c r="B24" s="56"/>
      <c r="C24" s="56" t="s">
        <v>126</v>
      </c>
      <c r="D24" s="26" t="s">
        <v>917</v>
      </c>
      <c r="E24" s="26"/>
      <c r="F24" s="26"/>
      <c r="G24" s="56" t="s">
        <v>389</v>
      </c>
      <c r="H24" s="57">
        <v>1</v>
      </c>
      <c r="I24" s="125">
        <v>5</v>
      </c>
      <c r="J24" s="128"/>
      <c r="K24" s="125">
        <v>5</v>
      </c>
      <c r="L24" s="127"/>
      <c r="M24" s="56"/>
      <c r="N24" s="56"/>
    </row>
    <row r="25" s="51" customFormat="1" ht="15" customHeight="1" spans="1:14">
      <c r="A25" s="55"/>
      <c r="B25" s="56"/>
      <c r="C25" s="56"/>
      <c r="D25" s="26" t="s">
        <v>918</v>
      </c>
      <c r="E25" s="26"/>
      <c r="F25" s="26"/>
      <c r="G25" s="56" t="s">
        <v>389</v>
      </c>
      <c r="H25" s="57">
        <v>1</v>
      </c>
      <c r="I25" s="125">
        <v>5</v>
      </c>
      <c r="J25" s="128"/>
      <c r="K25" s="125">
        <v>5</v>
      </c>
      <c r="L25" s="127"/>
      <c r="M25" s="56"/>
      <c r="N25" s="56"/>
    </row>
    <row r="26" s="51" customFormat="1" ht="27" customHeight="1" spans="1:14">
      <c r="A26" s="55"/>
      <c r="B26" s="56"/>
      <c r="C26" s="56" t="s">
        <v>327</v>
      </c>
      <c r="D26" s="26" t="s">
        <v>919</v>
      </c>
      <c r="E26" s="26"/>
      <c r="F26" s="26"/>
      <c r="G26" s="56" t="s">
        <v>389</v>
      </c>
      <c r="H26" s="57">
        <v>1</v>
      </c>
      <c r="I26" s="125">
        <v>5</v>
      </c>
      <c r="J26" s="128"/>
      <c r="K26" s="125">
        <v>5</v>
      </c>
      <c r="L26" s="127"/>
      <c r="M26" s="56"/>
      <c r="N26" s="56"/>
    </row>
    <row r="27" s="51" customFormat="1" ht="43" customHeight="1" spans="1:14">
      <c r="A27" s="55"/>
      <c r="B27" s="56" t="s">
        <v>332</v>
      </c>
      <c r="C27" s="56" t="s">
        <v>333</v>
      </c>
      <c r="D27" s="26" t="s">
        <v>817</v>
      </c>
      <c r="E27" s="26"/>
      <c r="F27" s="26"/>
      <c r="G27" s="56" t="s">
        <v>107</v>
      </c>
      <c r="H27" s="57">
        <v>1</v>
      </c>
      <c r="I27" s="56">
        <v>10</v>
      </c>
      <c r="J27" s="130"/>
      <c r="K27" s="125">
        <v>10</v>
      </c>
      <c r="L27" s="127"/>
      <c r="M27" s="56"/>
      <c r="N27" s="56"/>
    </row>
    <row r="28" s="51" customFormat="1" ht="28" customHeight="1" spans="1:14">
      <c r="A28" s="58" t="s">
        <v>336</v>
      </c>
      <c r="B28" s="58"/>
      <c r="C28" s="58"/>
      <c r="D28" s="58"/>
      <c r="E28" s="58"/>
      <c r="F28" s="58"/>
      <c r="G28" s="58"/>
      <c r="H28" s="58"/>
      <c r="I28" s="58">
        <f>SUM(I13:I27)</f>
        <v>100</v>
      </c>
      <c r="J28" s="58"/>
      <c r="K28" s="58">
        <f>SUM(K13:K27)</f>
        <v>100</v>
      </c>
      <c r="L28" s="58"/>
      <c r="M28" s="64"/>
      <c r="N28" s="64"/>
    </row>
    <row r="29" s="51" customFormat="1" spans="1:14">
      <c r="A29" s="59" t="s">
        <v>337</v>
      </c>
      <c r="B29" s="60" t="s">
        <v>400</v>
      </c>
      <c r="C29" s="61"/>
      <c r="D29" s="61"/>
      <c r="E29" s="61"/>
      <c r="F29" s="61"/>
      <c r="G29" s="61"/>
      <c r="H29" s="61"/>
      <c r="I29" s="61"/>
      <c r="J29" s="61"/>
      <c r="K29" s="61"/>
      <c r="L29" s="61"/>
      <c r="M29" s="61"/>
      <c r="N29" s="65"/>
    </row>
    <row r="30" s="51" customFormat="1" spans="1:14">
      <c r="A30" s="62" t="s">
        <v>339</v>
      </c>
      <c r="B30" s="62"/>
      <c r="C30" s="62"/>
      <c r="D30" s="62"/>
      <c r="E30" s="62"/>
      <c r="F30" s="62"/>
      <c r="G30" s="62"/>
      <c r="H30" s="62"/>
      <c r="I30" s="62"/>
      <c r="J30" s="62"/>
      <c r="K30" s="62"/>
      <c r="L30" s="62"/>
      <c r="M30" s="62"/>
      <c r="N30" s="62"/>
    </row>
    <row r="31" s="51" customFormat="1" ht="51.95" customHeight="1" spans="1:14">
      <c r="A31" s="62" t="s">
        <v>340</v>
      </c>
      <c r="B31" s="62"/>
      <c r="C31" s="62"/>
      <c r="D31" s="62"/>
      <c r="E31" s="62"/>
      <c r="F31" s="62"/>
      <c r="G31" s="62"/>
      <c r="H31" s="62"/>
      <c r="I31" s="62"/>
      <c r="J31" s="62"/>
      <c r="K31" s="62"/>
      <c r="L31" s="62"/>
      <c r="M31" s="62"/>
      <c r="N31" s="62"/>
    </row>
    <row r="32" s="51" customFormat="1" ht="41.1" customHeight="1" spans="1:14">
      <c r="A32" s="62" t="s">
        <v>341</v>
      </c>
      <c r="B32" s="62"/>
      <c r="C32" s="62"/>
      <c r="D32" s="62"/>
      <c r="E32" s="62"/>
      <c r="F32" s="62"/>
      <c r="G32" s="62"/>
      <c r="H32" s="62"/>
      <c r="I32" s="62"/>
      <c r="J32" s="62"/>
      <c r="K32" s="62"/>
      <c r="L32" s="62"/>
      <c r="M32" s="62"/>
      <c r="N32" s="62"/>
    </row>
    <row r="33" s="51" customFormat="1" ht="15.95" customHeight="1"/>
  </sheetData>
  <mergeCells count="105">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K13:L13"/>
    <mergeCell ref="M13:N13"/>
    <mergeCell ref="D14:F14"/>
    <mergeCell ref="K14:L14"/>
    <mergeCell ref="M14:N14"/>
    <mergeCell ref="D15:F15"/>
    <mergeCell ref="K15:L15"/>
    <mergeCell ref="M15:N15"/>
    <mergeCell ref="D16:F16"/>
    <mergeCell ref="K16:L16"/>
    <mergeCell ref="M16:N16"/>
    <mergeCell ref="D17:F17"/>
    <mergeCell ref="K17:L17"/>
    <mergeCell ref="M17:N17"/>
    <mergeCell ref="D18:F18"/>
    <mergeCell ref="K18:L18"/>
    <mergeCell ref="M18:N18"/>
    <mergeCell ref="D19:F19"/>
    <mergeCell ref="K19:L19"/>
    <mergeCell ref="M19:N19"/>
    <mergeCell ref="D20:F20"/>
    <mergeCell ref="K20:L20"/>
    <mergeCell ref="M20:N20"/>
    <mergeCell ref="D21:F21"/>
    <mergeCell ref="K21:L21"/>
    <mergeCell ref="M21:N21"/>
    <mergeCell ref="D22:F22"/>
    <mergeCell ref="K22:L22"/>
    <mergeCell ref="M22:N22"/>
    <mergeCell ref="D23:F23"/>
    <mergeCell ref="K23:L23"/>
    <mergeCell ref="M23:N23"/>
    <mergeCell ref="D24:F24"/>
    <mergeCell ref="K24:L24"/>
    <mergeCell ref="M24:N24"/>
    <mergeCell ref="D25:F25"/>
    <mergeCell ref="K25:L25"/>
    <mergeCell ref="M25:N25"/>
    <mergeCell ref="D26:F26"/>
    <mergeCell ref="K26:L26"/>
    <mergeCell ref="M26:N26"/>
    <mergeCell ref="D27:F27"/>
    <mergeCell ref="K27:L27"/>
    <mergeCell ref="M27:N27"/>
    <mergeCell ref="A28:H28"/>
    <mergeCell ref="I28:J28"/>
    <mergeCell ref="K28:L28"/>
    <mergeCell ref="M28:N28"/>
    <mergeCell ref="B29:N29"/>
    <mergeCell ref="A30:N30"/>
    <mergeCell ref="A31:N31"/>
    <mergeCell ref="A32:N32"/>
    <mergeCell ref="A10:A11"/>
    <mergeCell ref="A12:A27"/>
    <mergeCell ref="B13:B20"/>
    <mergeCell ref="B21:B26"/>
    <mergeCell ref="C13:C14"/>
    <mergeCell ref="C15:C16"/>
    <mergeCell ref="C18:C20"/>
    <mergeCell ref="C22:C23"/>
    <mergeCell ref="C24:C25"/>
    <mergeCell ref="E4:E5"/>
    <mergeCell ref="N4:N5"/>
    <mergeCell ref="A4:B9"/>
    <mergeCell ref="C4:D5"/>
    <mergeCell ref="F4:G5"/>
    <mergeCell ref="H4:I5"/>
    <mergeCell ref="J4:K5"/>
    <mergeCell ref="L4:M5"/>
  </mergeCells>
  <pageMargins left="0.75" right="0.75" top="1" bottom="1" header="0.511805555555556" footer="0.511805555555556"/>
  <pageSetup paperSize="9" scale="85" orientation="portrait"/>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46"/>
  <sheetViews>
    <sheetView workbookViewId="0">
      <selection activeCell="B11" sqref="B11:G11"/>
    </sheetView>
  </sheetViews>
  <sheetFormatPr defaultColWidth="9" defaultRowHeight="13.5"/>
  <cols>
    <col min="1" max="1" width="5.25" style="103" customWidth="1"/>
    <col min="2" max="2" width="9" style="103"/>
    <col min="3" max="3" width="7.25" style="103" customWidth="1"/>
    <col min="4" max="4" width="9" style="103"/>
    <col min="5" max="5" width="12.375" style="103" customWidth="1"/>
    <col min="6" max="6" width="2.375" style="103" customWidth="1"/>
    <col min="7" max="7" width="10.875" style="103" customWidth="1"/>
    <col min="8" max="8" width="10.125" style="103" customWidth="1"/>
    <col min="9" max="9" width="6.875" style="103" customWidth="1"/>
    <col min="10" max="10" width="0.875" style="103" customWidth="1"/>
    <col min="11" max="11" width="8" style="103" customWidth="1"/>
    <col min="12" max="12" width="1" style="103" customWidth="1"/>
    <col min="13" max="13" width="6.875" style="103" customWidth="1"/>
    <col min="14" max="14" width="12.875" style="103" customWidth="1"/>
    <col min="15" max="16384" width="9" style="103"/>
  </cols>
  <sheetData>
    <row r="1" s="103" customFormat="1" ht="42" customHeight="1" spans="1:14">
      <c r="A1" s="1" t="s">
        <v>920</v>
      </c>
      <c r="B1" s="1"/>
      <c r="C1" s="1"/>
      <c r="D1" s="1"/>
      <c r="E1" s="1"/>
      <c r="F1" s="1"/>
      <c r="G1" s="1"/>
      <c r="H1" s="1"/>
      <c r="I1" s="1"/>
      <c r="J1" s="1"/>
      <c r="K1" s="1"/>
      <c r="L1" s="1"/>
      <c r="M1" s="1"/>
      <c r="N1" s="1"/>
    </row>
    <row r="2" s="103" customFormat="1" ht="15" customHeight="1" spans="1:14">
      <c r="A2" s="104" t="s">
        <v>181</v>
      </c>
      <c r="B2" s="104"/>
      <c r="C2" s="104" t="s">
        <v>921</v>
      </c>
      <c r="D2" s="104"/>
      <c r="E2" s="104"/>
      <c r="F2" s="104"/>
      <c r="G2" s="104"/>
      <c r="H2" s="104"/>
      <c r="I2" s="104"/>
      <c r="J2" s="104"/>
      <c r="K2" s="104"/>
      <c r="L2" s="104"/>
      <c r="M2" s="104"/>
      <c r="N2" s="104"/>
    </row>
    <row r="3" s="103" customFormat="1" ht="15" customHeight="1" spans="1:14">
      <c r="A3" s="104" t="s">
        <v>182</v>
      </c>
      <c r="B3" s="104"/>
      <c r="C3" s="104" t="s">
        <v>63</v>
      </c>
      <c r="D3" s="104"/>
      <c r="E3" s="104"/>
      <c r="F3" s="104"/>
      <c r="G3" s="104"/>
      <c r="H3" s="104" t="s">
        <v>295</v>
      </c>
      <c r="I3" s="104"/>
      <c r="J3" s="104" t="s">
        <v>922</v>
      </c>
      <c r="K3" s="104"/>
      <c r="L3" s="104"/>
      <c r="M3" s="104"/>
      <c r="N3" s="104"/>
    </row>
    <row r="4" s="103" customFormat="1" ht="15" customHeight="1" spans="1:14">
      <c r="A4" s="104" t="s">
        <v>183</v>
      </c>
      <c r="B4" s="104"/>
      <c r="C4" s="104"/>
      <c r="D4" s="104"/>
      <c r="E4" s="104" t="s">
        <v>65</v>
      </c>
      <c r="F4" s="104" t="s">
        <v>296</v>
      </c>
      <c r="G4" s="104"/>
      <c r="H4" s="104" t="s">
        <v>297</v>
      </c>
      <c r="I4" s="104"/>
      <c r="J4" s="104" t="s">
        <v>69</v>
      </c>
      <c r="K4" s="104"/>
      <c r="L4" s="104" t="s">
        <v>298</v>
      </c>
      <c r="M4" s="104"/>
      <c r="N4" s="104" t="s">
        <v>70</v>
      </c>
    </row>
    <row r="5" s="103" customFormat="1" ht="15" customHeight="1" spans="1:14">
      <c r="A5" s="104"/>
      <c r="B5" s="104"/>
      <c r="C5" s="104"/>
      <c r="D5" s="104"/>
      <c r="E5" s="104"/>
      <c r="F5" s="104"/>
      <c r="G5" s="104"/>
      <c r="H5" s="104"/>
      <c r="I5" s="104"/>
      <c r="J5" s="104"/>
      <c r="K5" s="104"/>
      <c r="L5" s="104"/>
      <c r="M5" s="104"/>
      <c r="N5" s="104"/>
    </row>
    <row r="6" s="103" customFormat="1" ht="15" customHeight="1" spans="1:14">
      <c r="A6" s="104"/>
      <c r="B6" s="104"/>
      <c r="C6" s="105" t="s">
        <v>299</v>
      </c>
      <c r="D6" s="105"/>
      <c r="E6" s="104">
        <v>501.33</v>
      </c>
      <c r="F6" s="104">
        <v>501.33</v>
      </c>
      <c r="G6" s="104"/>
      <c r="H6" s="104">
        <v>501.33</v>
      </c>
      <c r="I6" s="104"/>
      <c r="J6" s="104">
        <v>10</v>
      </c>
      <c r="K6" s="104"/>
      <c r="L6" s="108">
        <v>1</v>
      </c>
      <c r="M6" s="104"/>
      <c r="N6" s="104">
        <v>10</v>
      </c>
    </row>
    <row r="7" s="103" customFormat="1" ht="15" customHeight="1" spans="1:14">
      <c r="A7" s="104"/>
      <c r="B7" s="104"/>
      <c r="C7" s="104" t="s">
        <v>300</v>
      </c>
      <c r="D7" s="104"/>
      <c r="E7" s="104"/>
      <c r="F7" s="104"/>
      <c r="G7" s="104"/>
      <c r="H7" s="104"/>
      <c r="I7" s="104"/>
      <c r="J7" s="104" t="s">
        <v>303</v>
      </c>
      <c r="K7" s="104"/>
      <c r="L7" s="104"/>
      <c r="M7" s="104"/>
      <c r="N7" s="104" t="s">
        <v>303</v>
      </c>
    </row>
    <row r="8" s="103" customFormat="1" ht="15" customHeight="1" spans="1:14">
      <c r="A8" s="104"/>
      <c r="B8" s="104"/>
      <c r="C8" s="104" t="s">
        <v>301</v>
      </c>
      <c r="D8" s="104"/>
      <c r="E8" s="104">
        <v>501.33</v>
      </c>
      <c r="F8" s="104">
        <v>501.33</v>
      </c>
      <c r="G8" s="104"/>
      <c r="H8" s="104">
        <v>501.33</v>
      </c>
      <c r="I8" s="104"/>
      <c r="J8" s="104">
        <v>10</v>
      </c>
      <c r="K8" s="104"/>
      <c r="L8" s="108">
        <v>1</v>
      </c>
      <c r="M8" s="104"/>
      <c r="N8" s="104">
        <v>10</v>
      </c>
    </row>
    <row r="9" s="103" customFormat="1" ht="15" customHeight="1" spans="1:14">
      <c r="A9" s="104"/>
      <c r="B9" s="104"/>
      <c r="C9" s="104" t="s">
        <v>302</v>
      </c>
      <c r="D9" s="104"/>
      <c r="E9" s="104"/>
      <c r="F9" s="104"/>
      <c r="G9" s="104"/>
      <c r="H9" s="104"/>
      <c r="I9" s="104"/>
      <c r="J9" s="104" t="s">
        <v>303</v>
      </c>
      <c r="K9" s="104"/>
      <c r="L9" s="104"/>
      <c r="M9" s="104"/>
      <c r="N9" s="104" t="s">
        <v>303</v>
      </c>
    </row>
    <row r="10" s="103" customFormat="1" ht="15" customHeight="1" spans="1:14">
      <c r="A10" s="104" t="s">
        <v>304</v>
      </c>
      <c r="B10" s="104" t="s">
        <v>75</v>
      </c>
      <c r="C10" s="104"/>
      <c r="D10" s="104"/>
      <c r="E10" s="104"/>
      <c r="F10" s="104"/>
      <c r="G10" s="104"/>
      <c r="H10" s="104" t="s">
        <v>305</v>
      </c>
      <c r="I10" s="104"/>
      <c r="J10" s="104"/>
      <c r="K10" s="104"/>
      <c r="L10" s="104"/>
      <c r="M10" s="104"/>
      <c r="N10" s="104"/>
    </row>
    <row r="11" s="103" customFormat="1" ht="42" customHeight="1" spans="1:14">
      <c r="A11" s="104"/>
      <c r="B11" s="104" t="s">
        <v>923</v>
      </c>
      <c r="C11" s="104"/>
      <c r="D11" s="104"/>
      <c r="E11" s="104"/>
      <c r="F11" s="104"/>
      <c r="G11" s="104"/>
      <c r="H11" s="104" t="s">
        <v>924</v>
      </c>
      <c r="I11" s="104"/>
      <c r="J11" s="104"/>
      <c r="K11" s="104"/>
      <c r="L11" s="104"/>
      <c r="M11" s="104"/>
      <c r="N11" s="104"/>
    </row>
    <row r="12" s="103" customFormat="1" ht="18.95" customHeight="1" spans="1:14">
      <c r="A12" s="106" t="s">
        <v>308</v>
      </c>
      <c r="B12" s="104" t="s">
        <v>82</v>
      </c>
      <c r="C12" s="104" t="s">
        <v>83</v>
      </c>
      <c r="D12" s="104" t="s">
        <v>84</v>
      </c>
      <c r="E12" s="104"/>
      <c r="F12" s="104"/>
      <c r="G12" s="104" t="s">
        <v>85</v>
      </c>
      <c r="H12" s="104" t="s">
        <v>86</v>
      </c>
      <c r="I12" s="104" t="s">
        <v>69</v>
      </c>
      <c r="J12" s="104"/>
      <c r="K12" s="104" t="s">
        <v>70</v>
      </c>
      <c r="L12" s="104"/>
      <c r="M12" s="104" t="s">
        <v>87</v>
      </c>
      <c r="N12" s="104"/>
    </row>
    <row r="13" s="103" customFormat="1" ht="15" customHeight="1" spans="1:14">
      <c r="A13" s="106"/>
      <c r="B13" s="104" t="s">
        <v>309</v>
      </c>
      <c r="C13" s="104" t="s">
        <v>310</v>
      </c>
      <c r="D13" s="107" t="s">
        <v>925</v>
      </c>
      <c r="E13" s="107"/>
      <c r="F13" s="107"/>
      <c r="G13" s="104">
        <f>5</f>
        <v>5</v>
      </c>
      <c r="H13" s="104">
        <v>5</v>
      </c>
      <c r="I13" s="104">
        <v>10</v>
      </c>
      <c r="J13" s="104"/>
      <c r="K13" s="104">
        <v>10</v>
      </c>
      <c r="L13" s="104"/>
      <c r="M13" s="104"/>
      <c r="N13" s="104"/>
    </row>
    <row r="14" s="103" customFormat="1" ht="15" customHeight="1" spans="1:14">
      <c r="A14" s="106"/>
      <c r="B14" s="104"/>
      <c r="C14" s="104"/>
      <c r="D14" s="107" t="s">
        <v>163</v>
      </c>
      <c r="E14" s="107"/>
      <c r="F14" s="107"/>
      <c r="G14" s="108">
        <v>1</v>
      </c>
      <c r="H14" s="108">
        <v>1</v>
      </c>
      <c r="I14" s="104">
        <v>10</v>
      </c>
      <c r="J14" s="104"/>
      <c r="K14" s="104">
        <v>10</v>
      </c>
      <c r="L14" s="104"/>
      <c r="M14" s="104"/>
      <c r="N14" s="104"/>
    </row>
    <row r="15" s="103" customFormat="1" ht="15" customHeight="1" spans="1:14">
      <c r="A15" s="106"/>
      <c r="B15" s="104"/>
      <c r="C15" s="104"/>
      <c r="D15" s="107" t="s">
        <v>491</v>
      </c>
      <c r="E15" s="107"/>
      <c r="F15" s="107"/>
      <c r="G15" s="104"/>
      <c r="H15" s="104"/>
      <c r="I15" s="104"/>
      <c r="J15" s="104"/>
      <c r="K15" s="104"/>
      <c r="L15" s="104"/>
      <c r="M15" s="104"/>
      <c r="N15" s="104"/>
    </row>
    <row r="16" s="103" customFormat="1" ht="15" customHeight="1" spans="1:14">
      <c r="A16" s="106"/>
      <c r="B16" s="104"/>
      <c r="C16" s="104" t="s">
        <v>315</v>
      </c>
      <c r="D16" s="107" t="s">
        <v>926</v>
      </c>
      <c r="E16" s="107"/>
      <c r="F16" s="107"/>
      <c r="G16" s="109" t="s">
        <v>927</v>
      </c>
      <c r="H16" s="109" t="s">
        <v>927</v>
      </c>
      <c r="I16" s="104">
        <v>10</v>
      </c>
      <c r="J16" s="104"/>
      <c r="K16" s="104">
        <v>10</v>
      </c>
      <c r="L16" s="104"/>
      <c r="M16" s="104"/>
      <c r="N16" s="104"/>
    </row>
    <row r="17" s="103" customFormat="1" ht="15" customHeight="1" spans="1:14">
      <c r="A17" s="106"/>
      <c r="B17" s="104"/>
      <c r="C17" s="104"/>
      <c r="D17" s="107" t="s">
        <v>490</v>
      </c>
      <c r="E17" s="107"/>
      <c r="F17" s="107"/>
      <c r="G17" s="104"/>
      <c r="H17" s="104"/>
      <c r="I17" s="104"/>
      <c r="J17" s="104"/>
      <c r="K17" s="104"/>
      <c r="L17" s="104"/>
      <c r="M17" s="104"/>
      <c r="N17" s="104"/>
    </row>
    <row r="18" s="103" customFormat="1" ht="15" customHeight="1" spans="1:14">
      <c r="A18" s="106"/>
      <c r="B18" s="104"/>
      <c r="C18" s="104"/>
      <c r="D18" s="107" t="s">
        <v>491</v>
      </c>
      <c r="E18" s="107"/>
      <c r="F18" s="107"/>
      <c r="G18" s="104"/>
      <c r="H18" s="104"/>
      <c r="I18" s="104"/>
      <c r="J18" s="104"/>
      <c r="K18" s="104"/>
      <c r="L18" s="104"/>
      <c r="M18" s="104"/>
      <c r="N18" s="104"/>
    </row>
    <row r="19" s="103" customFormat="1" ht="15" customHeight="1" spans="1:14">
      <c r="A19" s="106"/>
      <c r="B19" s="104"/>
      <c r="C19" s="104" t="s">
        <v>317</v>
      </c>
      <c r="D19" s="107" t="s">
        <v>928</v>
      </c>
      <c r="E19" s="107"/>
      <c r="F19" s="107"/>
      <c r="G19" s="108">
        <v>1</v>
      </c>
      <c r="H19" s="108">
        <v>1</v>
      </c>
      <c r="I19" s="104">
        <v>10</v>
      </c>
      <c r="J19" s="104"/>
      <c r="K19" s="104">
        <v>10</v>
      </c>
      <c r="L19" s="104"/>
      <c r="M19" s="104"/>
      <c r="N19" s="104"/>
    </row>
    <row r="20" s="103" customFormat="1" ht="15" customHeight="1" spans="1:14">
      <c r="A20" s="106"/>
      <c r="B20" s="104"/>
      <c r="C20" s="104"/>
      <c r="D20" s="107" t="s">
        <v>929</v>
      </c>
      <c r="E20" s="107"/>
      <c r="F20" s="107"/>
      <c r="G20" s="109" t="s">
        <v>930</v>
      </c>
      <c r="H20" s="109" t="s">
        <v>930</v>
      </c>
      <c r="I20" s="104">
        <v>10</v>
      </c>
      <c r="J20" s="104"/>
      <c r="K20" s="104">
        <v>10</v>
      </c>
      <c r="L20" s="104"/>
      <c r="M20" s="104"/>
      <c r="N20" s="104"/>
    </row>
    <row r="21" s="103" customFormat="1" ht="15" customHeight="1" spans="1:14">
      <c r="A21" s="106"/>
      <c r="B21" s="104"/>
      <c r="C21" s="104"/>
      <c r="D21" s="110" t="s">
        <v>931</v>
      </c>
      <c r="E21" s="111"/>
      <c r="F21" s="112"/>
      <c r="G21" s="113" t="s">
        <v>117</v>
      </c>
      <c r="H21" s="113" t="s">
        <v>117</v>
      </c>
      <c r="I21" s="118">
        <v>10</v>
      </c>
      <c r="J21" s="119"/>
      <c r="K21" s="118">
        <v>10</v>
      </c>
      <c r="L21" s="119"/>
      <c r="M21" s="118"/>
      <c r="N21" s="119"/>
    </row>
    <row r="22" s="103" customFormat="1" ht="15" customHeight="1" spans="1:14">
      <c r="A22" s="106"/>
      <c r="B22" s="104"/>
      <c r="C22" s="104"/>
      <c r="D22" s="107" t="s">
        <v>491</v>
      </c>
      <c r="E22" s="107"/>
      <c r="F22" s="107"/>
      <c r="G22" s="104"/>
      <c r="H22" s="104"/>
      <c r="I22" s="104"/>
      <c r="J22" s="104"/>
      <c r="K22" s="104"/>
      <c r="L22" s="104"/>
      <c r="M22" s="104"/>
      <c r="N22" s="104"/>
    </row>
    <row r="23" s="103" customFormat="1" ht="15" customHeight="1" spans="1:14">
      <c r="A23" s="106"/>
      <c r="B23" s="104"/>
      <c r="C23" s="104" t="s">
        <v>319</v>
      </c>
      <c r="D23" s="107" t="s">
        <v>932</v>
      </c>
      <c r="E23" s="107"/>
      <c r="F23" s="107"/>
      <c r="G23" s="104" t="s">
        <v>933</v>
      </c>
      <c r="H23" s="104" t="s">
        <v>933</v>
      </c>
      <c r="I23" s="104">
        <v>5</v>
      </c>
      <c r="J23" s="104"/>
      <c r="K23" s="104">
        <v>5</v>
      </c>
      <c r="L23" s="104"/>
      <c r="M23" s="104"/>
      <c r="N23" s="104"/>
    </row>
    <row r="24" s="103" customFormat="1" ht="15" customHeight="1" spans="1:14">
      <c r="A24" s="106"/>
      <c r="B24" s="104"/>
      <c r="C24" s="104"/>
      <c r="D24" s="107" t="s">
        <v>490</v>
      </c>
      <c r="E24" s="107"/>
      <c r="F24" s="107"/>
      <c r="G24" s="104"/>
      <c r="H24" s="104"/>
      <c r="I24" s="104"/>
      <c r="J24" s="104"/>
      <c r="K24" s="104"/>
      <c r="L24" s="104"/>
      <c r="M24" s="104"/>
      <c r="N24" s="104"/>
    </row>
    <row r="25" s="103" customFormat="1" ht="15" customHeight="1" spans="1:14">
      <c r="A25" s="106"/>
      <c r="B25" s="104"/>
      <c r="C25" s="104"/>
      <c r="D25" s="107" t="s">
        <v>491</v>
      </c>
      <c r="E25" s="107"/>
      <c r="F25" s="107"/>
      <c r="G25" s="104"/>
      <c r="H25" s="104"/>
      <c r="I25" s="104"/>
      <c r="J25" s="104"/>
      <c r="K25" s="104"/>
      <c r="L25" s="104"/>
      <c r="M25" s="104"/>
      <c r="N25" s="104"/>
    </row>
    <row r="26" s="103" customFormat="1" ht="15" customHeight="1" spans="1:14">
      <c r="A26" s="106"/>
      <c r="B26" s="104" t="s">
        <v>321</v>
      </c>
      <c r="C26" s="104" t="s">
        <v>122</v>
      </c>
      <c r="D26" s="107" t="s">
        <v>489</v>
      </c>
      <c r="E26" s="107"/>
      <c r="F26" s="107"/>
      <c r="G26" s="104"/>
      <c r="H26" s="104"/>
      <c r="I26" s="104"/>
      <c r="J26" s="104"/>
      <c r="K26" s="104"/>
      <c r="L26" s="104"/>
      <c r="M26" s="104"/>
      <c r="N26" s="104"/>
    </row>
    <row r="27" s="103" customFormat="1" ht="15" customHeight="1" spans="1:14">
      <c r="A27" s="106"/>
      <c r="B27" s="104"/>
      <c r="C27" s="104"/>
      <c r="D27" s="107" t="s">
        <v>490</v>
      </c>
      <c r="E27" s="107"/>
      <c r="F27" s="107"/>
      <c r="G27" s="104"/>
      <c r="H27" s="104"/>
      <c r="I27" s="104"/>
      <c r="J27" s="104"/>
      <c r="K27" s="104"/>
      <c r="L27" s="104"/>
      <c r="M27" s="104"/>
      <c r="N27" s="104"/>
    </row>
    <row r="28" s="103" customFormat="1" ht="15" customHeight="1" spans="1:14">
      <c r="A28" s="106"/>
      <c r="B28" s="104"/>
      <c r="C28" s="104"/>
      <c r="D28" s="107" t="s">
        <v>491</v>
      </c>
      <c r="E28" s="107"/>
      <c r="F28" s="107"/>
      <c r="G28" s="104"/>
      <c r="H28" s="104"/>
      <c r="I28" s="104"/>
      <c r="J28" s="104"/>
      <c r="K28" s="104"/>
      <c r="L28" s="104"/>
      <c r="M28" s="104"/>
      <c r="N28" s="104"/>
    </row>
    <row r="29" s="103" customFormat="1" ht="15" customHeight="1" spans="1:14">
      <c r="A29" s="106"/>
      <c r="B29" s="104"/>
      <c r="C29" s="104" t="s">
        <v>124</v>
      </c>
      <c r="D29" s="107" t="s">
        <v>934</v>
      </c>
      <c r="E29" s="107"/>
      <c r="F29" s="107"/>
      <c r="G29" s="104" t="s">
        <v>471</v>
      </c>
      <c r="H29" s="104" t="s">
        <v>471</v>
      </c>
      <c r="I29" s="104">
        <v>5</v>
      </c>
      <c r="J29" s="104"/>
      <c r="K29" s="104">
        <v>5</v>
      </c>
      <c r="L29" s="104"/>
      <c r="M29" s="104"/>
      <c r="N29" s="104"/>
    </row>
    <row r="30" s="103" customFormat="1" ht="15" customHeight="1" spans="1:14">
      <c r="A30" s="106"/>
      <c r="B30" s="104"/>
      <c r="C30" s="104"/>
      <c r="D30" s="107" t="s">
        <v>490</v>
      </c>
      <c r="E30" s="107"/>
      <c r="F30" s="107"/>
      <c r="G30" s="104"/>
      <c r="H30" s="104"/>
      <c r="I30" s="104"/>
      <c r="J30" s="104"/>
      <c r="K30" s="104"/>
      <c r="L30" s="104"/>
      <c r="M30" s="104"/>
      <c r="N30" s="104"/>
    </row>
    <row r="31" s="103" customFormat="1" ht="15" customHeight="1" spans="1:14">
      <c r="A31" s="106"/>
      <c r="B31" s="104"/>
      <c r="C31" s="104"/>
      <c r="D31" s="107" t="s">
        <v>491</v>
      </c>
      <c r="E31" s="107"/>
      <c r="F31" s="107"/>
      <c r="G31" s="104"/>
      <c r="H31" s="104"/>
      <c r="I31" s="104"/>
      <c r="J31" s="104"/>
      <c r="K31" s="104"/>
      <c r="L31" s="104"/>
      <c r="M31" s="104"/>
      <c r="N31" s="104"/>
    </row>
    <row r="32" s="103" customFormat="1" ht="15" customHeight="1" spans="1:14">
      <c r="A32" s="106"/>
      <c r="B32" s="104"/>
      <c r="C32" s="104" t="s">
        <v>126</v>
      </c>
      <c r="D32" s="107" t="s">
        <v>935</v>
      </c>
      <c r="E32" s="107"/>
      <c r="F32" s="107"/>
      <c r="G32" s="104" t="s">
        <v>936</v>
      </c>
      <c r="H32" s="104" t="s">
        <v>936</v>
      </c>
      <c r="I32" s="104">
        <v>5</v>
      </c>
      <c r="J32" s="104"/>
      <c r="K32" s="104">
        <v>5</v>
      </c>
      <c r="L32" s="104"/>
      <c r="M32" s="104"/>
      <c r="N32" s="104"/>
    </row>
    <row r="33" s="103" customFormat="1" ht="15" customHeight="1" spans="1:14">
      <c r="A33" s="106"/>
      <c r="B33" s="104"/>
      <c r="C33" s="104"/>
      <c r="D33" s="107" t="s">
        <v>937</v>
      </c>
      <c r="E33" s="107"/>
      <c r="F33" s="107"/>
      <c r="G33" s="104" t="s">
        <v>938</v>
      </c>
      <c r="H33" s="104" t="s">
        <v>938</v>
      </c>
      <c r="I33" s="104">
        <v>5</v>
      </c>
      <c r="J33" s="104"/>
      <c r="K33" s="104">
        <v>5</v>
      </c>
      <c r="L33" s="104"/>
      <c r="M33" s="104"/>
      <c r="N33" s="104"/>
    </row>
    <row r="34" s="103" customFormat="1" ht="15" customHeight="1" spans="1:14">
      <c r="A34" s="106"/>
      <c r="B34" s="104"/>
      <c r="C34" s="104"/>
      <c r="D34" s="107" t="s">
        <v>491</v>
      </c>
      <c r="E34" s="107"/>
      <c r="F34" s="107"/>
      <c r="G34" s="104"/>
      <c r="H34" s="104"/>
      <c r="I34" s="104"/>
      <c r="J34" s="104"/>
      <c r="K34" s="104"/>
      <c r="L34" s="104"/>
      <c r="M34" s="104"/>
      <c r="N34" s="104"/>
    </row>
    <row r="35" s="103" customFormat="1" ht="18" customHeight="1" spans="1:14">
      <c r="A35" s="106"/>
      <c r="B35" s="104"/>
      <c r="C35" s="104" t="s">
        <v>327</v>
      </c>
      <c r="D35" s="107" t="s">
        <v>939</v>
      </c>
      <c r="E35" s="107"/>
      <c r="F35" s="107"/>
      <c r="G35" s="104" t="s">
        <v>120</v>
      </c>
      <c r="H35" s="104" t="s">
        <v>120</v>
      </c>
      <c r="I35" s="104">
        <v>5</v>
      </c>
      <c r="J35" s="104"/>
      <c r="K35" s="104">
        <v>5</v>
      </c>
      <c r="L35" s="104"/>
      <c r="M35" s="104"/>
      <c r="N35" s="104"/>
    </row>
    <row r="36" s="103" customFormat="1" ht="15" customHeight="1" spans="1:14">
      <c r="A36" s="106"/>
      <c r="B36" s="104"/>
      <c r="C36" s="104"/>
      <c r="D36" s="107" t="s">
        <v>940</v>
      </c>
      <c r="E36" s="107"/>
      <c r="F36" s="107"/>
      <c r="G36" s="108">
        <v>1</v>
      </c>
      <c r="H36" s="108">
        <v>1</v>
      </c>
      <c r="I36" s="104">
        <v>5</v>
      </c>
      <c r="J36" s="104"/>
      <c r="K36" s="104">
        <v>5</v>
      </c>
      <c r="L36" s="104"/>
      <c r="M36" s="104"/>
      <c r="N36" s="104"/>
    </row>
    <row r="37" s="103" customFormat="1" ht="15" customHeight="1" spans="1:14">
      <c r="A37" s="106"/>
      <c r="B37" s="104"/>
      <c r="C37" s="104"/>
      <c r="D37" s="107" t="s">
        <v>941</v>
      </c>
      <c r="E37" s="107"/>
      <c r="F37" s="107"/>
      <c r="G37" s="108">
        <v>1</v>
      </c>
      <c r="H37" s="108">
        <v>1</v>
      </c>
      <c r="I37" s="104">
        <v>5</v>
      </c>
      <c r="J37" s="104"/>
      <c r="K37" s="104">
        <v>5</v>
      </c>
      <c r="L37" s="104"/>
      <c r="M37" s="104"/>
      <c r="N37" s="104"/>
    </row>
    <row r="38" s="103" customFormat="1" ht="15" customHeight="1" spans="1:14">
      <c r="A38" s="106"/>
      <c r="B38" s="104" t="s">
        <v>332</v>
      </c>
      <c r="C38" s="104" t="s">
        <v>333</v>
      </c>
      <c r="D38" s="107" t="s">
        <v>942</v>
      </c>
      <c r="E38" s="107"/>
      <c r="F38" s="107"/>
      <c r="G38" s="109" t="s">
        <v>943</v>
      </c>
      <c r="H38" s="109" t="s">
        <v>943</v>
      </c>
      <c r="I38" s="104">
        <v>5</v>
      </c>
      <c r="J38" s="104"/>
      <c r="K38" s="104">
        <v>5</v>
      </c>
      <c r="L38" s="104"/>
      <c r="M38" s="104"/>
      <c r="N38" s="104"/>
    </row>
    <row r="39" s="103" customFormat="1" ht="15" customHeight="1" spans="1:14">
      <c r="A39" s="106"/>
      <c r="B39" s="104"/>
      <c r="C39" s="104"/>
      <c r="D39" s="107" t="s">
        <v>490</v>
      </c>
      <c r="E39" s="107"/>
      <c r="F39" s="107"/>
      <c r="G39" s="104"/>
      <c r="H39" s="104"/>
      <c r="I39" s="104"/>
      <c r="J39" s="104"/>
      <c r="K39" s="104"/>
      <c r="L39" s="104"/>
      <c r="M39" s="104"/>
      <c r="N39" s="104"/>
    </row>
    <row r="40" s="103" customFormat="1" ht="15" customHeight="1" spans="1:14">
      <c r="A40" s="106"/>
      <c r="B40" s="104"/>
      <c r="C40" s="104"/>
      <c r="D40" s="107" t="s">
        <v>491</v>
      </c>
      <c r="E40" s="107"/>
      <c r="F40" s="107"/>
      <c r="G40" s="104"/>
      <c r="H40" s="104"/>
      <c r="I40" s="104"/>
      <c r="J40" s="104"/>
      <c r="K40" s="104"/>
      <c r="L40" s="104"/>
      <c r="M40" s="104"/>
      <c r="N40" s="104"/>
    </row>
    <row r="41" s="103" customFormat="1" ht="15" customHeight="1" spans="1:14">
      <c r="A41" s="104" t="s">
        <v>336</v>
      </c>
      <c r="B41" s="104"/>
      <c r="C41" s="104"/>
      <c r="D41" s="104"/>
      <c r="E41" s="104"/>
      <c r="F41" s="104"/>
      <c r="G41" s="104"/>
      <c r="H41" s="104"/>
      <c r="I41" s="104">
        <f>SUM(I13:I40)</f>
        <v>100</v>
      </c>
      <c r="J41" s="104"/>
      <c r="K41" s="104">
        <f>SUM(K13:K40)</f>
        <v>100</v>
      </c>
      <c r="L41" s="104"/>
      <c r="M41" s="120"/>
      <c r="N41" s="120"/>
    </row>
    <row r="42" s="103" customFormat="1" spans="1:14">
      <c r="A42" s="114" t="s">
        <v>337</v>
      </c>
      <c r="B42" s="115" t="s">
        <v>400</v>
      </c>
      <c r="C42" s="116"/>
      <c r="D42" s="116"/>
      <c r="E42" s="116"/>
      <c r="F42" s="116"/>
      <c r="G42" s="116"/>
      <c r="H42" s="116"/>
      <c r="I42" s="116"/>
      <c r="J42" s="116"/>
      <c r="K42" s="116"/>
      <c r="L42" s="116"/>
      <c r="M42" s="116"/>
      <c r="N42" s="121"/>
    </row>
    <row r="43" s="103" customFormat="1" spans="1:14">
      <c r="A43" s="117" t="s">
        <v>339</v>
      </c>
      <c r="B43" s="117"/>
      <c r="C43" s="117"/>
      <c r="D43" s="117"/>
      <c r="E43" s="117"/>
      <c r="F43" s="117"/>
      <c r="G43" s="117"/>
      <c r="H43" s="117"/>
      <c r="I43" s="117"/>
      <c r="J43" s="117"/>
      <c r="K43" s="117"/>
      <c r="L43" s="117"/>
      <c r="M43" s="117"/>
      <c r="N43" s="117"/>
    </row>
    <row r="44" s="103" customFormat="1" ht="51.95" customHeight="1" spans="1:14">
      <c r="A44" s="117" t="s">
        <v>340</v>
      </c>
      <c r="B44" s="117"/>
      <c r="C44" s="117"/>
      <c r="D44" s="117"/>
      <c r="E44" s="117"/>
      <c r="F44" s="117"/>
      <c r="G44" s="117"/>
      <c r="H44" s="117"/>
      <c r="I44" s="117"/>
      <c r="J44" s="117"/>
      <c r="K44" s="117"/>
      <c r="L44" s="117"/>
      <c r="M44" s="117"/>
      <c r="N44" s="117"/>
    </row>
    <row r="45" s="103" customFormat="1" ht="41.1" customHeight="1" spans="1:14">
      <c r="A45" s="117" t="s">
        <v>341</v>
      </c>
      <c r="B45" s="117"/>
      <c r="C45" s="117"/>
      <c r="D45" s="117"/>
      <c r="E45" s="117"/>
      <c r="F45" s="117"/>
      <c r="G45" s="117"/>
      <c r="H45" s="117"/>
      <c r="I45" s="117"/>
      <c r="J45" s="117"/>
      <c r="K45" s="117"/>
      <c r="L45" s="117"/>
      <c r="M45" s="117"/>
      <c r="N45" s="117"/>
    </row>
    <row r="46" s="103" customFormat="1" ht="15.95" customHeight="1"/>
  </sheetData>
  <mergeCells count="177">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D29:F29"/>
    <mergeCell ref="I29:J29"/>
    <mergeCell ref="K29:L29"/>
    <mergeCell ref="M29:N29"/>
    <mergeCell ref="D30:F30"/>
    <mergeCell ref="I30:J30"/>
    <mergeCell ref="K30:L30"/>
    <mergeCell ref="M30:N30"/>
    <mergeCell ref="D31:F31"/>
    <mergeCell ref="I31:J31"/>
    <mergeCell ref="K31:L31"/>
    <mergeCell ref="M31:N31"/>
    <mergeCell ref="D32:F32"/>
    <mergeCell ref="I32:J32"/>
    <mergeCell ref="K32:L32"/>
    <mergeCell ref="M32:N32"/>
    <mergeCell ref="D33:F33"/>
    <mergeCell ref="I33:J33"/>
    <mergeCell ref="K33:L33"/>
    <mergeCell ref="M33:N33"/>
    <mergeCell ref="D34:F34"/>
    <mergeCell ref="I34:J34"/>
    <mergeCell ref="K34:L34"/>
    <mergeCell ref="M34:N34"/>
    <mergeCell ref="D35:F35"/>
    <mergeCell ref="I35:J35"/>
    <mergeCell ref="K35:L35"/>
    <mergeCell ref="M35:N35"/>
    <mergeCell ref="D36:F36"/>
    <mergeCell ref="I36:J36"/>
    <mergeCell ref="K36:L36"/>
    <mergeCell ref="M36:N36"/>
    <mergeCell ref="D37:F37"/>
    <mergeCell ref="I37:J37"/>
    <mergeCell ref="K37:L37"/>
    <mergeCell ref="M37:N37"/>
    <mergeCell ref="D38:F38"/>
    <mergeCell ref="I38:J38"/>
    <mergeCell ref="K38:L38"/>
    <mergeCell ref="M38:N38"/>
    <mergeCell ref="D39:F39"/>
    <mergeCell ref="I39:J39"/>
    <mergeCell ref="K39:L39"/>
    <mergeCell ref="M39:N39"/>
    <mergeCell ref="D40:F40"/>
    <mergeCell ref="I40:J40"/>
    <mergeCell ref="K40:L40"/>
    <mergeCell ref="M40:N40"/>
    <mergeCell ref="A41:H41"/>
    <mergeCell ref="I41:J41"/>
    <mergeCell ref="K41:L41"/>
    <mergeCell ref="M41:N41"/>
    <mergeCell ref="B42:N42"/>
    <mergeCell ref="A43:N43"/>
    <mergeCell ref="A44:N44"/>
    <mergeCell ref="A45:N45"/>
    <mergeCell ref="A10:A11"/>
    <mergeCell ref="A12:A40"/>
    <mergeCell ref="B13:B25"/>
    <mergeCell ref="B26:B37"/>
    <mergeCell ref="B38:B40"/>
    <mergeCell ref="C13:C15"/>
    <mergeCell ref="C16:C18"/>
    <mergeCell ref="C19:C22"/>
    <mergeCell ref="C23:C25"/>
    <mergeCell ref="C26:C28"/>
    <mergeCell ref="C29:C31"/>
    <mergeCell ref="C32:C34"/>
    <mergeCell ref="C35:C37"/>
    <mergeCell ref="C38:C40"/>
    <mergeCell ref="E4:E5"/>
    <mergeCell ref="N4:N5"/>
    <mergeCell ref="A4:B9"/>
    <mergeCell ref="C4:D5"/>
    <mergeCell ref="F4:G5"/>
    <mergeCell ref="H4:I5"/>
    <mergeCell ref="J4:K5"/>
    <mergeCell ref="L4:M5"/>
  </mergeCells>
  <pageMargins left="0.75" right="0.75" top="1" bottom="1" header="0.511805555555556" footer="0.511805555555556"/>
  <pageSetup paperSize="9" scale="85" orientation="portrait"/>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47"/>
  <sheetViews>
    <sheetView workbookViewId="0">
      <selection activeCell="H11" sqref="H11:N11"/>
    </sheetView>
  </sheetViews>
  <sheetFormatPr defaultColWidth="9" defaultRowHeight="13.5"/>
  <cols>
    <col min="1" max="1" width="5.25833333333333" style="51" customWidth="1"/>
    <col min="2" max="2" width="9" style="51"/>
    <col min="3" max="3" width="11.875" style="51" customWidth="1"/>
    <col min="4" max="4" width="12.2583333333333" style="51" customWidth="1"/>
    <col min="5" max="5" width="12.375" style="51" customWidth="1"/>
    <col min="6" max="6" width="2.375" style="51" customWidth="1"/>
    <col min="7" max="7" width="13.8916666666667" style="51" customWidth="1"/>
    <col min="8" max="8" width="10.125" style="51" customWidth="1"/>
    <col min="9" max="9" width="6.875" style="51" customWidth="1"/>
    <col min="10" max="10" width="0.875" style="51" customWidth="1"/>
    <col min="11" max="11" width="8" style="51" customWidth="1"/>
    <col min="12" max="12" width="1" style="51" customWidth="1"/>
    <col min="13" max="13" width="6.875" style="51" customWidth="1"/>
    <col min="14" max="14" width="15.8916666666667" style="51" customWidth="1"/>
  </cols>
  <sheetData>
    <row r="1" ht="55" customHeight="1" spans="1:14">
      <c r="A1" s="1" t="s">
        <v>944</v>
      </c>
      <c r="B1" s="1"/>
      <c r="C1" s="1"/>
      <c r="D1" s="1"/>
      <c r="E1" s="1"/>
      <c r="F1" s="1"/>
      <c r="G1" s="1"/>
      <c r="H1" s="1"/>
      <c r="I1" s="1"/>
      <c r="J1" s="1"/>
      <c r="K1" s="1"/>
      <c r="L1" s="1"/>
      <c r="M1" s="1"/>
      <c r="N1" s="1"/>
    </row>
    <row r="2" ht="15" customHeight="1" spans="1:14">
      <c r="A2" s="52" t="s">
        <v>181</v>
      </c>
      <c r="B2" s="52"/>
      <c r="C2" s="52" t="s">
        <v>268</v>
      </c>
      <c r="D2" s="52"/>
      <c r="E2" s="52"/>
      <c r="F2" s="52"/>
      <c r="G2" s="52"/>
      <c r="H2" s="52"/>
      <c r="I2" s="52"/>
      <c r="J2" s="52"/>
      <c r="K2" s="52"/>
      <c r="L2" s="52"/>
      <c r="M2" s="52"/>
      <c r="N2" s="52"/>
    </row>
    <row r="3" ht="15" customHeight="1" spans="1:14">
      <c r="A3" s="52" t="s">
        <v>182</v>
      </c>
      <c r="B3" s="52"/>
      <c r="C3" s="52" t="s">
        <v>194</v>
      </c>
      <c r="D3" s="52"/>
      <c r="E3" s="52"/>
      <c r="F3" s="52"/>
      <c r="G3" s="52"/>
      <c r="H3" s="52" t="s">
        <v>295</v>
      </c>
      <c r="I3" s="52"/>
      <c r="J3" s="52" t="s">
        <v>684</v>
      </c>
      <c r="K3" s="52"/>
      <c r="L3" s="52"/>
      <c r="M3" s="52"/>
      <c r="N3" s="52"/>
    </row>
    <row r="4" ht="15" customHeight="1" spans="1:14">
      <c r="A4" s="52" t="s">
        <v>183</v>
      </c>
      <c r="B4" s="52"/>
      <c r="C4" s="52"/>
      <c r="D4" s="52"/>
      <c r="E4" s="52" t="s">
        <v>65</v>
      </c>
      <c r="F4" s="52" t="s">
        <v>296</v>
      </c>
      <c r="G4" s="52"/>
      <c r="H4" s="52" t="s">
        <v>297</v>
      </c>
      <c r="I4" s="52"/>
      <c r="J4" s="52" t="s">
        <v>69</v>
      </c>
      <c r="K4" s="52"/>
      <c r="L4" s="52" t="s">
        <v>298</v>
      </c>
      <c r="M4" s="52"/>
      <c r="N4" s="52" t="s">
        <v>70</v>
      </c>
    </row>
    <row r="5" ht="15" customHeight="1" spans="1:14">
      <c r="A5" s="52"/>
      <c r="B5" s="52"/>
      <c r="C5" s="52"/>
      <c r="D5" s="52"/>
      <c r="E5" s="52"/>
      <c r="F5" s="52"/>
      <c r="G5" s="52"/>
      <c r="H5" s="52"/>
      <c r="I5" s="52"/>
      <c r="J5" s="52"/>
      <c r="K5" s="52"/>
      <c r="L5" s="52"/>
      <c r="M5" s="52"/>
      <c r="N5" s="52"/>
    </row>
    <row r="6" ht="15" customHeight="1" spans="1:14">
      <c r="A6" s="52"/>
      <c r="B6" s="52"/>
      <c r="C6" s="53" t="s">
        <v>299</v>
      </c>
      <c r="D6" s="53"/>
      <c r="E6" s="52">
        <v>99.4</v>
      </c>
      <c r="F6" s="52">
        <v>99.4</v>
      </c>
      <c r="G6" s="52"/>
      <c r="H6" s="52">
        <v>99.4</v>
      </c>
      <c r="I6" s="52"/>
      <c r="J6" s="52">
        <v>10</v>
      </c>
      <c r="K6" s="52"/>
      <c r="L6" s="63">
        <f>H6/F6</f>
        <v>1</v>
      </c>
      <c r="M6" s="63"/>
      <c r="N6" s="52">
        <v>10</v>
      </c>
    </row>
    <row r="7" ht="15" customHeight="1" spans="1:14">
      <c r="A7" s="52"/>
      <c r="B7" s="52"/>
      <c r="C7" s="52" t="s">
        <v>300</v>
      </c>
      <c r="D7" s="52"/>
      <c r="E7" s="54"/>
      <c r="F7" s="54"/>
      <c r="G7" s="54"/>
      <c r="H7" s="52"/>
      <c r="I7" s="52"/>
      <c r="J7" s="52" t="s">
        <v>303</v>
      </c>
      <c r="K7" s="52"/>
      <c r="L7" s="63"/>
      <c r="M7" s="63"/>
      <c r="N7" s="52" t="s">
        <v>303</v>
      </c>
    </row>
    <row r="8" ht="15" customHeight="1" spans="1:14">
      <c r="A8" s="52"/>
      <c r="B8" s="52"/>
      <c r="C8" s="52" t="s">
        <v>301</v>
      </c>
      <c r="D8" s="52"/>
      <c r="E8" s="89">
        <v>25.13</v>
      </c>
      <c r="F8" s="52">
        <v>25.13</v>
      </c>
      <c r="G8" s="52"/>
      <c r="H8" s="52">
        <v>25.13</v>
      </c>
      <c r="I8" s="52"/>
      <c r="J8" s="52">
        <v>10</v>
      </c>
      <c r="K8" s="52"/>
      <c r="L8" s="63">
        <v>1</v>
      </c>
      <c r="M8" s="63"/>
      <c r="N8" s="52">
        <v>10</v>
      </c>
    </row>
    <row r="9" ht="15" customHeight="1" spans="1:14">
      <c r="A9" s="52"/>
      <c r="B9" s="52"/>
      <c r="C9" s="52" t="s">
        <v>302</v>
      </c>
      <c r="D9" s="52"/>
      <c r="E9" s="86">
        <v>74.27</v>
      </c>
      <c r="F9" s="52">
        <v>74.27</v>
      </c>
      <c r="G9" s="52"/>
      <c r="H9" s="52">
        <v>74.27</v>
      </c>
      <c r="I9" s="52"/>
      <c r="J9" s="52">
        <v>10</v>
      </c>
      <c r="K9" s="52"/>
      <c r="L9" s="63">
        <v>1</v>
      </c>
      <c r="M9" s="63"/>
      <c r="N9" s="52">
        <v>10</v>
      </c>
    </row>
    <row r="10" ht="15" customHeight="1" spans="1:14">
      <c r="A10" s="52" t="s">
        <v>304</v>
      </c>
      <c r="B10" s="52" t="s">
        <v>75</v>
      </c>
      <c r="C10" s="52"/>
      <c r="D10" s="52"/>
      <c r="E10" s="52"/>
      <c r="F10" s="52"/>
      <c r="G10" s="52"/>
      <c r="H10" s="52" t="s">
        <v>305</v>
      </c>
      <c r="I10" s="52"/>
      <c r="J10" s="52"/>
      <c r="K10" s="52"/>
      <c r="L10" s="52"/>
      <c r="M10" s="52"/>
      <c r="N10" s="52"/>
    </row>
    <row r="11" ht="107" customHeight="1" spans="1:14">
      <c r="A11" s="52"/>
      <c r="B11" s="22" t="s">
        <v>945</v>
      </c>
      <c r="C11" s="22"/>
      <c r="D11" s="22"/>
      <c r="E11" s="22"/>
      <c r="F11" s="22"/>
      <c r="G11" s="22"/>
      <c r="H11" s="22" t="s">
        <v>946</v>
      </c>
      <c r="I11" s="22"/>
      <c r="J11" s="22"/>
      <c r="K11" s="22"/>
      <c r="L11" s="22"/>
      <c r="M11" s="22"/>
      <c r="N11" s="22"/>
    </row>
    <row r="12" ht="18.95" customHeight="1" spans="1:14">
      <c r="A12" s="90" t="s">
        <v>308</v>
      </c>
      <c r="B12" s="56" t="s">
        <v>82</v>
      </c>
      <c r="C12" s="56" t="s">
        <v>83</v>
      </c>
      <c r="D12" s="56" t="s">
        <v>84</v>
      </c>
      <c r="E12" s="56"/>
      <c r="F12" s="56"/>
      <c r="G12" s="56" t="s">
        <v>85</v>
      </c>
      <c r="H12" s="56" t="s">
        <v>86</v>
      </c>
      <c r="I12" s="56" t="s">
        <v>69</v>
      </c>
      <c r="J12" s="56"/>
      <c r="K12" s="56" t="s">
        <v>70</v>
      </c>
      <c r="L12" s="56"/>
      <c r="M12" s="56" t="s">
        <v>87</v>
      </c>
      <c r="N12" s="56"/>
    </row>
    <row r="13" ht="18" customHeight="1" spans="1:14">
      <c r="A13" s="91"/>
      <c r="B13" s="92" t="s">
        <v>309</v>
      </c>
      <c r="C13" s="92" t="s">
        <v>310</v>
      </c>
      <c r="D13" s="93" t="s">
        <v>947</v>
      </c>
      <c r="E13" s="94"/>
      <c r="F13" s="95"/>
      <c r="G13" s="96">
        <v>99.4</v>
      </c>
      <c r="H13" s="96">
        <v>99.4</v>
      </c>
      <c r="I13" s="6">
        <v>5</v>
      </c>
      <c r="J13" s="6"/>
      <c r="K13" s="6">
        <v>5</v>
      </c>
      <c r="L13" s="6"/>
      <c r="M13" s="56"/>
      <c r="N13" s="56"/>
    </row>
    <row r="14" ht="18" customHeight="1" spans="1:14">
      <c r="A14" s="91"/>
      <c r="B14" s="97"/>
      <c r="C14" s="97"/>
      <c r="D14" s="93" t="s">
        <v>407</v>
      </c>
      <c r="E14" s="94"/>
      <c r="F14" s="95"/>
      <c r="G14" s="98">
        <v>1</v>
      </c>
      <c r="H14" s="98">
        <v>1</v>
      </c>
      <c r="I14" s="6">
        <v>5</v>
      </c>
      <c r="J14" s="6"/>
      <c r="K14" s="6">
        <v>5</v>
      </c>
      <c r="L14" s="6"/>
      <c r="M14" s="56"/>
      <c r="N14" s="56"/>
    </row>
    <row r="15" ht="18" customHeight="1" spans="1:14">
      <c r="A15" s="91"/>
      <c r="B15" s="97"/>
      <c r="C15" s="92" t="s">
        <v>315</v>
      </c>
      <c r="D15" s="93" t="s">
        <v>948</v>
      </c>
      <c r="E15" s="94"/>
      <c r="F15" s="95"/>
      <c r="G15" s="98">
        <v>1</v>
      </c>
      <c r="H15" s="98">
        <v>1</v>
      </c>
      <c r="I15" s="6">
        <v>5</v>
      </c>
      <c r="J15" s="6"/>
      <c r="K15" s="6">
        <v>5</v>
      </c>
      <c r="L15" s="6"/>
      <c r="M15" s="56"/>
      <c r="N15" s="56"/>
    </row>
    <row r="16" ht="18" customHeight="1" spans="1:14">
      <c r="A16" s="91"/>
      <c r="B16" s="97"/>
      <c r="C16" s="97"/>
      <c r="D16" s="93" t="s">
        <v>949</v>
      </c>
      <c r="E16" s="94"/>
      <c r="F16" s="95"/>
      <c r="G16" s="98">
        <v>1</v>
      </c>
      <c r="H16" s="98">
        <v>1</v>
      </c>
      <c r="I16" s="6">
        <v>5</v>
      </c>
      <c r="J16" s="6"/>
      <c r="K16" s="6">
        <v>5</v>
      </c>
      <c r="L16" s="6"/>
      <c r="M16" s="56"/>
      <c r="N16" s="56"/>
    </row>
    <row r="17" ht="18" customHeight="1" spans="1:14">
      <c r="A17" s="91"/>
      <c r="B17" s="97"/>
      <c r="C17" s="92" t="s">
        <v>317</v>
      </c>
      <c r="D17" s="93" t="s">
        <v>950</v>
      </c>
      <c r="E17" s="94"/>
      <c r="F17" s="95"/>
      <c r="G17" s="99" t="s">
        <v>117</v>
      </c>
      <c r="H17" s="99" t="s">
        <v>117</v>
      </c>
      <c r="I17" s="6">
        <v>5</v>
      </c>
      <c r="J17" s="6"/>
      <c r="K17" s="6">
        <v>5</v>
      </c>
      <c r="L17" s="6"/>
      <c r="M17" s="56"/>
      <c r="N17" s="56"/>
    </row>
    <row r="18" ht="18" customHeight="1" spans="1:14">
      <c r="A18" s="91"/>
      <c r="B18" s="97"/>
      <c r="C18" s="97"/>
      <c r="D18" s="93" t="s">
        <v>951</v>
      </c>
      <c r="E18" s="94"/>
      <c r="F18" s="95"/>
      <c r="G18" s="96" t="s">
        <v>117</v>
      </c>
      <c r="H18" s="96" t="s">
        <v>117</v>
      </c>
      <c r="I18" s="6">
        <v>5</v>
      </c>
      <c r="J18" s="6"/>
      <c r="K18" s="6">
        <v>5</v>
      </c>
      <c r="L18" s="6"/>
      <c r="M18" s="56"/>
      <c r="N18" s="56"/>
    </row>
    <row r="19" ht="18" customHeight="1" spans="1:14">
      <c r="A19" s="91"/>
      <c r="B19" s="97"/>
      <c r="C19" s="92" t="s">
        <v>319</v>
      </c>
      <c r="D19" s="93" t="s">
        <v>952</v>
      </c>
      <c r="E19" s="94"/>
      <c r="F19" s="95"/>
      <c r="G19" s="96" t="s">
        <v>125</v>
      </c>
      <c r="H19" s="96" t="s">
        <v>125</v>
      </c>
      <c r="I19" s="6">
        <v>5</v>
      </c>
      <c r="J19" s="6"/>
      <c r="K19" s="6">
        <v>5</v>
      </c>
      <c r="L19" s="6"/>
      <c r="M19" s="56"/>
      <c r="N19" s="56"/>
    </row>
    <row r="20" ht="18" customHeight="1" spans="1:14">
      <c r="A20" s="91"/>
      <c r="B20" s="92" t="s">
        <v>321</v>
      </c>
      <c r="C20" s="92" t="s">
        <v>122</v>
      </c>
      <c r="D20" s="93" t="s">
        <v>953</v>
      </c>
      <c r="E20" s="94"/>
      <c r="F20" s="95"/>
      <c r="G20" s="96" t="s">
        <v>954</v>
      </c>
      <c r="H20" s="96" t="s">
        <v>120</v>
      </c>
      <c r="I20" s="6">
        <v>5</v>
      </c>
      <c r="J20" s="6"/>
      <c r="K20" s="6">
        <v>5</v>
      </c>
      <c r="L20" s="6"/>
      <c r="M20" s="56"/>
      <c r="N20" s="56"/>
    </row>
    <row r="21" ht="18" customHeight="1" spans="1:14">
      <c r="A21" s="91"/>
      <c r="B21" s="97"/>
      <c r="C21" s="92" t="s">
        <v>124</v>
      </c>
      <c r="D21" s="93" t="s">
        <v>955</v>
      </c>
      <c r="E21" s="94"/>
      <c r="F21" s="95"/>
      <c r="G21" s="96" t="s">
        <v>954</v>
      </c>
      <c r="H21" s="96" t="s">
        <v>120</v>
      </c>
      <c r="I21" s="6">
        <v>5</v>
      </c>
      <c r="J21" s="6"/>
      <c r="K21" s="6">
        <v>5</v>
      </c>
      <c r="L21" s="6"/>
      <c r="M21" s="56"/>
      <c r="N21" s="56"/>
    </row>
    <row r="22" ht="18" customHeight="1" spans="1:14">
      <c r="A22" s="91"/>
      <c r="B22" s="97"/>
      <c r="C22" s="97"/>
      <c r="D22" s="93" t="s">
        <v>956</v>
      </c>
      <c r="E22" s="94"/>
      <c r="F22" s="95"/>
      <c r="G22" s="96" t="s">
        <v>954</v>
      </c>
      <c r="H22" s="96" t="s">
        <v>120</v>
      </c>
      <c r="I22" s="6">
        <v>5</v>
      </c>
      <c r="J22" s="6"/>
      <c r="K22" s="6">
        <v>5</v>
      </c>
      <c r="L22" s="6"/>
      <c r="M22" s="56"/>
      <c r="N22" s="56"/>
    </row>
    <row r="23" ht="18" customHeight="1" spans="1:14">
      <c r="A23" s="91"/>
      <c r="B23" s="97"/>
      <c r="C23" s="92" t="s">
        <v>126</v>
      </c>
      <c r="D23" s="93" t="s">
        <v>957</v>
      </c>
      <c r="E23" s="94"/>
      <c r="F23" s="95"/>
      <c r="G23" s="96" t="s">
        <v>954</v>
      </c>
      <c r="H23" s="96" t="s">
        <v>120</v>
      </c>
      <c r="I23" s="6">
        <v>5</v>
      </c>
      <c r="J23" s="6"/>
      <c r="K23" s="6">
        <v>5</v>
      </c>
      <c r="L23" s="6"/>
      <c r="M23" s="56"/>
      <c r="N23" s="56"/>
    </row>
    <row r="24" ht="18" customHeight="1" spans="1:14">
      <c r="A24" s="91"/>
      <c r="B24" s="97"/>
      <c r="C24" s="97"/>
      <c r="D24" s="93" t="s">
        <v>958</v>
      </c>
      <c r="E24" s="94"/>
      <c r="F24" s="95"/>
      <c r="G24" s="96" t="s">
        <v>954</v>
      </c>
      <c r="H24" s="96" t="s">
        <v>120</v>
      </c>
      <c r="I24" s="6">
        <v>5</v>
      </c>
      <c r="J24" s="6"/>
      <c r="K24" s="6">
        <v>5</v>
      </c>
      <c r="L24" s="6"/>
      <c r="M24" s="56"/>
      <c r="N24" s="56"/>
    </row>
    <row r="25" ht="18" customHeight="1" spans="1:14">
      <c r="A25" s="91"/>
      <c r="B25" s="97"/>
      <c r="C25" s="92" t="s">
        <v>327</v>
      </c>
      <c r="D25" s="93" t="s">
        <v>959</v>
      </c>
      <c r="E25" s="94"/>
      <c r="F25" s="95"/>
      <c r="G25" s="96" t="s">
        <v>954</v>
      </c>
      <c r="H25" s="96" t="s">
        <v>120</v>
      </c>
      <c r="I25" s="6">
        <v>5</v>
      </c>
      <c r="J25" s="6"/>
      <c r="K25" s="6">
        <v>5</v>
      </c>
      <c r="L25" s="6"/>
      <c r="M25" s="56"/>
      <c r="N25" s="56"/>
    </row>
    <row r="26" ht="18" customHeight="1" spans="1:14">
      <c r="A26" s="91"/>
      <c r="B26" s="97"/>
      <c r="C26" s="97"/>
      <c r="D26" s="93" t="s">
        <v>960</v>
      </c>
      <c r="E26" s="94"/>
      <c r="F26" s="95"/>
      <c r="G26" s="96" t="s">
        <v>954</v>
      </c>
      <c r="H26" s="96" t="s">
        <v>120</v>
      </c>
      <c r="I26" s="6">
        <v>5</v>
      </c>
      <c r="J26" s="6"/>
      <c r="K26" s="6">
        <v>5</v>
      </c>
      <c r="L26" s="6"/>
      <c r="M26" s="56"/>
      <c r="N26" s="56"/>
    </row>
    <row r="27" ht="18" customHeight="1" spans="1:14">
      <c r="A27" s="91"/>
      <c r="B27" s="92" t="s">
        <v>332</v>
      </c>
      <c r="C27" s="92" t="s">
        <v>333</v>
      </c>
      <c r="D27" s="93" t="s">
        <v>961</v>
      </c>
      <c r="E27" s="94"/>
      <c r="F27" s="95"/>
      <c r="G27" s="100" t="s">
        <v>335</v>
      </c>
      <c r="H27" s="98">
        <v>0.9</v>
      </c>
      <c r="I27" s="6">
        <v>10</v>
      </c>
      <c r="J27" s="6"/>
      <c r="K27" s="6">
        <v>10</v>
      </c>
      <c r="L27" s="6"/>
      <c r="M27" s="56"/>
      <c r="N27" s="56"/>
    </row>
    <row r="28" ht="18" customHeight="1" spans="1:14">
      <c r="A28" s="101"/>
      <c r="B28" s="102"/>
      <c r="C28" s="102"/>
      <c r="D28" s="93" t="s">
        <v>962</v>
      </c>
      <c r="E28" s="94"/>
      <c r="F28" s="95"/>
      <c r="G28" s="100" t="s">
        <v>335</v>
      </c>
      <c r="H28" s="98">
        <v>0.9</v>
      </c>
      <c r="I28" s="6">
        <v>10</v>
      </c>
      <c r="J28" s="6"/>
      <c r="K28" s="6">
        <v>10</v>
      </c>
      <c r="L28" s="6"/>
      <c r="M28" s="56"/>
      <c r="N28" s="56"/>
    </row>
    <row r="29" ht="18" customHeight="1" spans="1:14">
      <c r="A29" s="58" t="s">
        <v>336</v>
      </c>
      <c r="B29" s="58"/>
      <c r="C29" s="58"/>
      <c r="D29" s="58"/>
      <c r="E29" s="58"/>
      <c r="F29" s="58"/>
      <c r="G29" s="58"/>
      <c r="H29" s="58"/>
      <c r="I29" s="58">
        <v>100</v>
      </c>
      <c r="J29" s="58"/>
      <c r="K29" s="58">
        <v>100</v>
      </c>
      <c r="L29" s="58"/>
      <c r="M29" s="64"/>
      <c r="N29" s="64"/>
    </row>
    <row r="30" ht="15" customHeight="1" spans="1:14">
      <c r="A30" s="59" t="s">
        <v>337</v>
      </c>
      <c r="B30" s="60" t="s">
        <v>338</v>
      </c>
      <c r="C30" s="61"/>
      <c r="D30" s="61"/>
      <c r="E30" s="61"/>
      <c r="F30" s="61"/>
      <c r="G30" s="61"/>
      <c r="H30" s="61"/>
      <c r="I30" s="61"/>
      <c r="J30" s="61"/>
      <c r="K30" s="61"/>
      <c r="L30" s="61"/>
      <c r="M30" s="61"/>
      <c r="N30" s="65"/>
    </row>
    <row r="31" ht="21" customHeight="1" spans="1:14">
      <c r="A31" s="62" t="s">
        <v>339</v>
      </c>
      <c r="B31" s="62"/>
      <c r="C31" s="62"/>
      <c r="D31" s="62"/>
      <c r="E31" s="62"/>
      <c r="F31" s="62"/>
      <c r="G31" s="62"/>
      <c r="H31" s="62"/>
      <c r="I31" s="62"/>
      <c r="J31" s="62"/>
      <c r="K31" s="62"/>
      <c r="L31" s="62"/>
      <c r="M31" s="62"/>
      <c r="N31" s="62"/>
    </row>
    <row r="32" ht="21" customHeight="1" spans="1:14">
      <c r="A32" s="62" t="s">
        <v>340</v>
      </c>
      <c r="B32" s="62"/>
      <c r="C32" s="62"/>
      <c r="D32" s="62"/>
      <c r="E32" s="62"/>
      <c r="F32" s="62"/>
      <c r="G32" s="62"/>
      <c r="H32" s="62"/>
      <c r="I32" s="62"/>
      <c r="J32" s="62"/>
      <c r="K32" s="62"/>
      <c r="L32" s="62"/>
      <c r="M32" s="62"/>
      <c r="N32" s="62"/>
    </row>
    <row r="33" ht="21" customHeight="1" spans="1:14">
      <c r="A33" s="62" t="s">
        <v>341</v>
      </c>
      <c r="B33" s="62"/>
      <c r="C33" s="62"/>
      <c r="D33" s="62"/>
      <c r="E33" s="62"/>
      <c r="F33" s="62"/>
      <c r="G33" s="62"/>
      <c r="H33" s="62"/>
      <c r="I33" s="62"/>
      <c r="J33" s="62"/>
      <c r="K33" s="62"/>
      <c r="L33" s="62"/>
      <c r="M33" s="62"/>
      <c r="N33" s="62"/>
    </row>
    <row r="34" ht="21" customHeight="1"/>
    <row r="35" ht="15" customHeight="1"/>
    <row r="36" ht="15" customHeight="1"/>
    <row r="37" ht="15" customHeight="1"/>
    <row r="38" ht="15" customHeight="1"/>
    <row r="39" ht="15" customHeight="1"/>
    <row r="40" ht="15" customHeight="1"/>
    <row r="41" ht="15" customHeight="1"/>
    <row r="42" ht="15" customHeight="1"/>
    <row r="45" ht="51.95" customHeight="1"/>
    <row r="46" ht="41.1" customHeight="1"/>
    <row r="47" ht="15.95" customHeight="1"/>
  </sheetData>
  <mergeCells count="127">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A29:H29"/>
    <mergeCell ref="I29:J29"/>
    <mergeCell ref="K29:L29"/>
    <mergeCell ref="M29:N29"/>
    <mergeCell ref="B30:N30"/>
    <mergeCell ref="A31:N31"/>
    <mergeCell ref="A32:N32"/>
    <mergeCell ref="A33:N33"/>
    <mergeCell ref="A10:A11"/>
    <mergeCell ref="A12:A28"/>
    <mergeCell ref="B13:B19"/>
    <mergeCell ref="B20:B26"/>
    <mergeCell ref="B27:B28"/>
    <mergeCell ref="C13:C14"/>
    <mergeCell ref="C15:C16"/>
    <mergeCell ref="C17:C18"/>
    <mergeCell ref="C21:C22"/>
    <mergeCell ref="C23:C24"/>
    <mergeCell ref="C25:C26"/>
    <mergeCell ref="C27:C28"/>
    <mergeCell ref="E4:E5"/>
    <mergeCell ref="N4:N5"/>
    <mergeCell ref="A4:B9"/>
    <mergeCell ref="C4:D5"/>
    <mergeCell ref="F4:G5"/>
    <mergeCell ref="H4:I5"/>
    <mergeCell ref="J4:K5"/>
    <mergeCell ref="L4:M5"/>
  </mergeCells>
  <pageMargins left="0.75" right="0.75" top="1" bottom="1" header="0.511805555555556" footer="0.511805555555556"/>
  <pageSetup paperSize="9" scale="75" orientation="portrait"/>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3"/>
  <sheetViews>
    <sheetView workbookViewId="0">
      <selection activeCell="B11" sqref="B11:G11"/>
    </sheetView>
  </sheetViews>
  <sheetFormatPr defaultColWidth="9" defaultRowHeight="13.5"/>
  <cols>
    <col min="1" max="1" width="5.25" customWidth="1"/>
    <col min="3" max="3" width="8" customWidth="1"/>
    <col min="5" max="5" width="12.375" customWidth="1"/>
    <col min="6" max="6" width="2.375" customWidth="1"/>
    <col min="7" max="7" width="10.875" customWidth="1"/>
    <col min="8" max="8" width="10.125" customWidth="1"/>
    <col min="9" max="9" width="6.875" customWidth="1"/>
    <col min="10" max="10" width="0.875" customWidth="1"/>
    <col min="11" max="11" width="8" customWidth="1"/>
    <col min="12" max="12" width="1" customWidth="1"/>
    <col min="13" max="13" width="6.875" customWidth="1"/>
    <col min="14" max="14" width="12.875" customWidth="1"/>
  </cols>
  <sheetData>
    <row r="1" ht="42" customHeight="1" spans="1:14">
      <c r="A1" s="1" t="s">
        <v>963</v>
      </c>
      <c r="B1" s="1"/>
      <c r="C1" s="1"/>
      <c r="D1" s="1"/>
      <c r="E1" s="1"/>
      <c r="F1" s="1"/>
      <c r="G1" s="1"/>
      <c r="H1" s="1"/>
      <c r="I1" s="1"/>
      <c r="J1" s="1"/>
      <c r="K1" s="1"/>
      <c r="L1" s="1"/>
      <c r="M1" s="1"/>
      <c r="N1" s="1"/>
    </row>
    <row r="2" ht="15" customHeight="1" spans="1:14">
      <c r="A2" s="2" t="s">
        <v>181</v>
      </c>
      <c r="B2" s="2"/>
      <c r="C2" s="2" t="s">
        <v>964</v>
      </c>
      <c r="D2" s="2"/>
      <c r="E2" s="2"/>
      <c r="F2" s="2"/>
      <c r="G2" s="2"/>
      <c r="H2" s="2"/>
      <c r="I2" s="2"/>
      <c r="J2" s="2"/>
      <c r="K2" s="2"/>
      <c r="L2" s="2"/>
      <c r="M2" s="2"/>
      <c r="N2" s="2"/>
    </row>
    <row r="3" ht="15" customHeight="1" spans="1:14">
      <c r="A3" s="2" t="s">
        <v>182</v>
      </c>
      <c r="B3" s="2"/>
      <c r="C3" s="2" t="s">
        <v>194</v>
      </c>
      <c r="D3" s="2"/>
      <c r="E3" s="2"/>
      <c r="F3" s="2"/>
      <c r="G3" s="2"/>
      <c r="H3" s="2" t="s">
        <v>295</v>
      </c>
      <c r="I3" s="2"/>
      <c r="J3" s="2" t="s">
        <v>63</v>
      </c>
      <c r="K3" s="2"/>
      <c r="L3" s="2"/>
      <c r="M3" s="2"/>
      <c r="N3" s="2"/>
    </row>
    <row r="4" ht="15" customHeight="1" spans="1:14">
      <c r="A4" s="2" t="s">
        <v>183</v>
      </c>
      <c r="B4" s="2"/>
      <c r="C4" s="2"/>
      <c r="D4" s="2"/>
      <c r="E4" s="2" t="s">
        <v>65</v>
      </c>
      <c r="F4" s="2" t="s">
        <v>296</v>
      </c>
      <c r="G4" s="2"/>
      <c r="H4" s="2" t="s">
        <v>297</v>
      </c>
      <c r="I4" s="2"/>
      <c r="J4" s="2" t="s">
        <v>69</v>
      </c>
      <c r="K4" s="2"/>
      <c r="L4" s="2" t="s">
        <v>298</v>
      </c>
      <c r="M4" s="2"/>
      <c r="N4" s="2" t="s">
        <v>70</v>
      </c>
    </row>
    <row r="5" ht="15" customHeight="1" spans="1:14">
      <c r="A5" s="2"/>
      <c r="B5" s="2"/>
      <c r="C5" s="2"/>
      <c r="D5" s="2"/>
      <c r="E5" s="2"/>
      <c r="F5" s="2"/>
      <c r="G5" s="2"/>
      <c r="H5" s="2"/>
      <c r="I5" s="2"/>
      <c r="J5" s="2"/>
      <c r="K5" s="2"/>
      <c r="L5" s="2"/>
      <c r="M5" s="2"/>
      <c r="N5" s="2"/>
    </row>
    <row r="6" ht="15" customHeight="1" spans="1:14">
      <c r="A6" s="2"/>
      <c r="B6" s="2"/>
      <c r="C6" s="3" t="s">
        <v>299</v>
      </c>
      <c r="D6" s="3"/>
      <c r="E6" s="2">
        <f t="shared" ref="E6:H6" si="0">E7+E8</f>
        <v>200</v>
      </c>
      <c r="F6" s="2">
        <f t="shared" si="0"/>
        <v>200</v>
      </c>
      <c r="G6" s="2"/>
      <c r="H6" s="2">
        <f t="shared" si="0"/>
        <v>200</v>
      </c>
      <c r="I6" s="2"/>
      <c r="J6" s="2">
        <v>10</v>
      </c>
      <c r="K6" s="2"/>
      <c r="L6" s="14">
        <f>H6/F6</f>
        <v>1</v>
      </c>
      <c r="M6" s="2"/>
      <c r="N6" s="86">
        <v>10</v>
      </c>
    </row>
    <row r="7" ht="15" customHeight="1" spans="1:14">
      <c r="A7" s="2"/>
      <c r="B7" s="2"/>
      <c r="C7" s="2" t="s">
        <v>300</v>
      </c>
      <c r="D7" s="2"/>
      <c r="E7" s="2"/>
      <c r="F7" s="2"/>
      <c r="G7" s="2"/>
      <c r="H7" s="2"/>
      <c r="I7" s="2"/>
      <c r="J7" s="2"/>
      <c r="K7" s="2"/>
      <c r="L7" s="14"/>
      <c r="M7" s="2"/>
      <c r="N7" s="2"/>
    </row>
    <row r="8" ht="15" customHeight="1" spans="1:14">
      <c r="A8" s="2"/>
      <c r="B8" s="2"/>
      <c r="C8" s="2" t="s">
        <v>301</v>
      </c>
      <c r="D8" s="2"/>
      <c r="E8" s="2">
        <v>200</v>
      </c>
      <c r="F8" s="2">
        <v>200</v>
      </c>
      <c r="G8" s="2"/>
      <c r="H8" s="2">
        <v>200</v>
      </c>
      <c r="I8" s="2"/>
      <c r="J8" s="2">
        <v>10</v>
      </c>
      <c r="K8" s="2"/>
      <c r="L8" s="14">
        <f>H8/F8</f>
        <v>1</v>
      </c>
      <c r="M8" s="2"/>
      <c r="N8" s="2">
        <v>10</v>
      </c>
    </row>
    <row r="9" ht="15" customHeight="1" spans="1:14">
      <c r="A9" s="2"/>
      <c r="B9" s="2"/>
      <c r="C9" s="2" t="s">
        <v>302</v>
      </c>
      <c r="D9" s="2"/>
      <c r="E9" s="2"/>
      <c r="F9" s="2"/>
      <c r="G9" s="2"/>
      <c r="H9" s="2"/>
      <c r="I9" s="2"/>
      <c r="J9" s="2" t="s">
        <v>303</v>
      </c>
      <c r="K9" s="2"/>
      <c r="L9" s="2"/>
      <c r="M9" s="2"/>
      <c r="N9" s="2" t="s">
        <v>303</v>
      </c>
    </row>
    <row r="10" ht="15" customHeight="1" spans="1:14">
      <c r="A10" s="2" t="s">
        <v>304</v>
      </c>
      <c r="B10" s="2" t="s">
        <v>75</v>
      </c>
      <c r="C10" s="2"/>
      <c r="D10" s="2"/>
      <c r="E10" s="2"/>
      <c r="F10" s="2"/>
      <c r="G10" s="2"/>
      <c r="H10" s="2" t="s">
        <v>305</v>
      </c>
      <c r="I10" s="2"/>
      <c r="J10" s="2"/>
      <c r="K10" s="2"/>
      <c r="L10" s="2"/>
      <c r="M10" s="2"/>
      <c r="N10" s="2"/>
    </row>
    <row r="11" ht="104" customHeight="1" spans="1:14">
      <c r="A11" s="2"/>
      <c r="B11" s="4" t="s">
        <v>965</v>
      </c>
      <c r="C11" s="4"/>
      <c r="D11" s="4"/>
      <c r="E11" s="4"/>
      <c r="F11" s="4"/>
      <c r="G11" s="4"/>
      <c r="H11" s="4" t="s">
        <v>966</v>
      </c>
      <c r="I11" s="4"/>
      <c r="J11" s="4"/>
      <c r="K11" s="4"/>
      <c r="L11" s="4"/>
      <c r="M11" s="4"/>
      <c r="N11" s="4"/>
    </row>
    <row r="12" ht="18.95" customHeight="1" spans="1:14">
      <c r="A12" s="5" t="s">
        <v>308</v>
      </c>
      <c r="B12" s="6" t="s">
        <v>82</v>
      </c>
      <c r="C12" s="6" t="s">
        <v>83</v>
      </c>
      <c r="D12" s="6" t="s">
        <v>84</v>
      </c>
      <c r="E12" s="6"/>
      <c r="F12" s="6"/>
      <c r="G12" s="6" t="s">
        <v>85</v>
      </c>
      <c r="H12" s="6" t="s">
        <v>86</v>
      </c>
      <c r="I12" s="6" t="s">
        <v>69</v>
      </c>
      <c r="J12" s="6"/>
      <c r="K12" s="6" t="s">
        <v>70</v>
      </c>
      <c r="L12" s="6"/>
      <c r="M12" s="6" t="s">
        <v>87</v>
      </c>
      <c r="N12" s="6"/>
    </row>
    <row r="13" ht="27" customHeight="1" spans="1:14">
      <c r="A13" s="5"/>
      <c r="B13" s="6" t="s">
        <v>309</v>
      </c>
      <c r="C13" s="6" t="s">
        <v>310</v>
      </c>
      <c r="D13" s="82" t="s">
        <v>163</v>
      </c>
      <c r="E13" s="82"/>
      <c r="F13" s="82"/>
      <c r="G13" s="8">
        <v>1</v>
      </c>
      <c r="H13" s="8">
        <v>1</v>
      </c>
      <c r="I13" s="6">
        <v>10</v>
      </c>
      <c r="J13" s="6"/>
      <c r="K13" s="6">
        <v>10</v>
      </c>
      <c r="L13" s="6"/>
      <c r="M13" s="87"/>
      <c r="N13" s="88"/>
    </row>
    <row r="14" ht="27" customHeight="1" spans="1:14">
      <c r="A14" s="5"/>
      <c r="B14" s="6"/>
      <c r="C14" s="6"/>
      <c r="D14" s="82" t="s">
        <v>407</v>
      </c>
      <c r="E14" s="82"/>
      <c r="F14" s="82"/>
      <c r="G14" s="8">
        <v>1</v>
      </c>
      <c r="H14" s="8">
        <v>1</v>
      </c>
      <c r="I14" s="6">
        <v>10</v>
      </c>
      <c r="J14" s="6"/>
      <c r="K14" s="6">
        <v>10</v>
      </c>
      <c r="L14" s="6"/>
      <c r="M14" s="87"/>
      <c r="N14" s="88"/>
    </row>
    <row r="15" ht="27" customHeight="1" spans="1:14">
      <c r="A15" s="5"/>
      <c r="B15" s="6"/>
      <c r="C15" s="6"/>
      <c r="D15" s="82" t="s">
        <v>967</v>
      </c>
      <c r="E15" s="82"/>
      <c r="F15" s="82"/>
      <c r="G15" s="6">
        <v>1170</v>
      </c>
      <c r="H15" s="6">
        <v>1170</v>
      </c>
      <c r="I15" s="6">
        <v>5</v>
      </c>
      <c r="J15" s="6"/>
      <c r="K15" s="6">
        <v>5</v>
      </c>
      <c r="L15" s="6"/>
      <c r="M15" s="87"/>
      <c r="N15" s="88"/>
    </row>
    <row r="16" ht="23" customHeight="1" spans="1:14">
      <c r="A16" s="5"/>
      <c r="B16" s="6"/>
      <c r="C16" s="6"/>
      <c r="D16" s="7" t="s">
        <v>968</v>
      </c>
      <c r="E16" s="7"/>
      <c r="F16" s="7"/>
      <c r="G16" s="6" t="s">
        <v>969</v>
      </c>
      <c r="H16" s="6" t="s">
        <v>969</v>
      </c>
      <c r="I16" s="74">
        <v>5</v>
      </c>
      <c r="J16" s="75"/>
      <c r="K16" s="6">
        <v>5</v>
      </c>
      <c r="L16" s="6"/>
      <c r="M16" s="87"/>
      <c r="N16" s="88"/>
    </row>
    <row r="17" ht="23" customHeight="1" spans="1:14">
      <c r="A17" s="5"/>
      <c r="B17" s="6"/>
      <c r="C17" s="6"/>
      <c r="D17" s="7" t="s">
        <v>970</v>
      </c>
      <c r="E17" s="7"/>
      <c r="F17" s="7"/>
      <c r="G17" s="6" t="s">
        <v>971</v>
      </c>
      <c r="H17" s="6" t="s">
        <v>971</v>
      </c>
      <c r="I17" s="74">
        <v>5</v>
      </c>
      <c r="J17" s="75"/>
      <c r="K17" s="6">
        <v>5</v>
      </c>
      <c r="L17" s="6"/>
      <c r="M17" s="87"/>
      <c r="N17" s="88"/>
    </row>
    <row r="18" ht="22" customHeight="1" spans="1:14">
      <c r="A18" s="5"/>
      <c r="B18" s="6"/>
      <c r="C18" s="83" t="s">
        <v>315</v>
      </c>
      <c r="D18" s="7" t="s">
        <v>842</v>
      </c>
      <c r="E18" s="7"/>
      <c r="F18" s="7"/>
      <c r="G18" s="84">
        <v>1</v>
      </c>
      <c r="H18" s="84">
        <v>0</v>
      </c>
      <c r="I18" s="6">
        <v>10</v>
      </c>
      <c r="J18" s="6"/>
      <c r="K18" s="6">
        <v>10</v>
      </c>
      <c r="L18" s="6"/>
      <c r="M18" s="87"/>
      <c r="N18" s="88"/>
    </row>
    <row r="19" ht="24" customHeight="1" spans="1:14">
      <c r="A19" s="5"/>
      <c r="B19" s="6"/>
      <c r="C19" s="6" t="s">
        <v>317</v>
      </c>
      <c r="D19" s="7" t="s">
        <v>571</v>
      </c>
      <c r="E19" s="7"/>
      <c r="F19" s="7"/>
      <c r="G19" s="71" t="s">
        <v>117</v>
      </c>
      <c r="H19" s="84" t="s">
        <v>972</v>
      </c>
      <c r="I19" s="6">
        <v>10</v>
      </c>
      <c r="J19" s="6"/>
      <c r="K19" s="6">
        <v>10</v>
      </c>
      <c r="L19" s="6"/>
      <c r="M19" s="87"/>
      <c r="N19" s="88"/>
    </row>
    <row r="20" ht="25" customHeight="1" spans="1:14">
      <c r="A20" s="5"/>
      <c r="B20" s="6"/>
      <c r="C20" s="66" t="s">
        <v>319</v>
      </c>
      <c r="D20" s="67" t="s">
        <v>973</v>
      </c>
      <c r="E20" s="68"/>
      <c r="F20" s="69"/>
      <c r="G20" s="85">
        <v>1</v>
      </c>
      <c r="H20" s="85">
        <v>1</v>
      </c>
      <c r="I20" s="74">
        <v>5</v>
      </c>
      <c r="J20" s="75"/>
      <c r="K20" s="74">
        <v>5</v>
      </c>
      <c r="L20" s="75"/>
      <c r="M20" s="87"/>
      <c r="N20" s="88"/>
    </row>
    <row r="21" ht="25" customHeight="1" spans="1:14">
      <c r="A21" s="5"/>
      <c r="B21" s="66" t="s">
        <v>321</v>
      </c>
      <c r="C21" s="66" t="s">
        <v>122</v>
      </c>
      <c r="D21" s="7" t="s">
        <v>974</v>
      </c>
      <c r="E21" s="7"/>
      <c r="F21" s="7"/>
      <c r="G21" s="85" t="s">
        <v>471</v>
      </c>
      <c r="H21" s="85" t="s">
        <v>471</v>
      </c>
      <c r="I21" s="74">
        <v>6</v>
      </c>
      <c r="J21" s="75"/>
      <c r="K21" s="74">
        <v>6</v>
      </c>
      <c r="L21" s="75"/>
      <c r="M21" s="87"/>
      <c r="N21" s="88"/>
    </row>
    <row r="22" ht="29" customHeight="1" spans="1:14">
      <c r="A22" s="5"/>
      <c r="B22" s="70"/>
      <c r="C22" s="72"/>
      <c r="D22" s="7" t="s">
        <v>975</v>
      </c>
      <c r="E22" s="7"/>
      <c r="F22" s="7"/>
      <c r="G22" s="6" t="s">
        <v>389</v>
      </c>
      <c r="H22" s="6" t="s">
        <v>389</v>
      </c>
      <c r="I22" s="74">
        <v>6</v>
      </c>
      <c r="J22" s="75"/>
      <c r="K22" s="74">
        <v>6</v>
      </c>
      <c r="L22" s="75"/>
      <c r="M22" s="87"/>
      <c r="N22" s="88"/>
    </row>
    <row r="23" ht="34" customHeight="1" spans="1:14">
      <c r="A23" s="5"/>
      <c r="B23" s="70"/>
      <c r="C23" s="6" t="s">
        <v>124</v>
      </c>
      <c r="D23" s="7" t="s">
        <v>976</v>
      </c>
      <c r="E23" s="7"/>
      <c r="F23" s="7"/>
      <c r="G23" s="6" t="s">
        <v>977</v>
      </c>
      <c r="H23" s="6" t="s">
        <v>977</v>
      </c>
      <c r="I23" s="6">
        <v>6</v>
      </c>
      <c r="J23" s="6"/>
      <c r="K23" s="6">
        <v>6</v>
      </c>
      <c r="L23" s="6"/>
      <c r="M23" s="87"/>
      <c r="N23" s="88"/>
    </row>
    <row r="24" ht="28" customHeight="1" spans="1:14">
      <c r="A24" s="5"/>
      <c r="B24" s="70"/>
      <c r="C24" s="6" t="s">
        <v>126</v>
      </c>
      <c r="D24" s="7" t="s">
        <v>978</v>
      </c>
      <c r="E24" s="7"/>
      <c r="F24" s="7"/>
      <c r="G24" s="6" t="s">
        <v>389</v>
      </c>
      <c r="H24" s="6" t="s">
        <v>389</v>
      </c>
      <c r="I24" s="6">
        <v>6</v>
      </c>
      <c r="J24" s="6"/>
      <c r="K24" s="6">
        <v>6</v>
      </c>
      <c r="L24" s="6"/>
      <c r="M24" s="87"/>
      <c r="N24" s="88"/>
    </row>
    <row r="25" ht="31" customHeight="1" spans="1:14">
      <c r="A25" s="5"/>
      <c r="B25" s="72"/>
      <c r="C25" s="6" t="s">
        <v>327</v>
      </c>
      <c r="D25" s="7" t="s">
        <v>979</v>
      </c>
      <c r="E25" s="7"/>
      <c r="F25" s="7"/>
      <c r="G25" s="6" t="s">
        <v>389</v>
      </c>
      <c r="H25" s="6" t="s">
        <v>389</v>
      </c>
      <c r="I25" s="6">
        <v>6</v>
      </c>
      <c r="J25" s="6"/>
      <c r="K25" s="6">
        <v>6</v>
      </c>
      <c r="L25" s="6"/>
      <c r="M25" s="87"/>
      <c r="N25" s="88"/>
    </row>
    <row r="26" ht="33.75" spans="1:14">
      <c r="A26" s="5"/>
      <c r="B26" s="6" t="s">
        <v>332</v>
      </c>
      <c r="C26" s="6" t="s">
        <v>333</v>
      </c>
      <c r="D26" s="7" t="s">
        <v>980</v>
      </c>
      <c r="E26" s="7"/>
      <c r="F26" s="7"/>
      <c r="G26" s="6" t="s">
        <v>335</v>
      </c>
      <c r="H26" s="8">
        <v>0.95</v>
      </c>
      <c r="I26" s="6">
        <v>10</v>
      </c>
      <c r="J26" s="6"/>
      <c r="K26" s="6">
        <v>10</v>
      </c>
      <c r="L26" s="6"/>
      <c r="M26" s="87"/>
      <c r="N26" s="88"/>
    </row>
    <row r="27" ht="51.95" customHeight="1" spans="1:14">
      <c r="A27" s="9" t="s">
        <v>336</v>
      </c>
      <c r="B27" s="9"/>
      <c r="C27" s="9"/>
      <c r="D27" s="9"/>
      <c r="E27" s="9"/>
      <c r="F27" s="9"/>
      <c r="G27" s="9"/>
      <c r="H27" s="9"/>
      <c r="I27" s="9">
        <f>SUM(I13:I26)</f>
        <v>100</v>
      </c>
      <c r="J27" s="9"/>
      <c r="K27" s="9">
        <f>SUM(K13:K26)</f>
        <v>100</v>
      </c>
      <c r="L27" s="9"/>
      <c r="M27" s="15"/>
      <c r="N27" s="15"/>
    </row>
    <row r="28" ht="41.1" customHeight="1" spans="1:14">
      <c r="A28" s="10" t="s">
        <v>337</v>
      </c>
      <c r="B28" s="11" t="s">
        <v>981</v>
      </c>
      <c r="C28" s="12"/>
      <c r="D28" s="12"/>
      <c r="E28" s="12"/>
      <c r="F28" s="12"/>
      <c r="G28" s="12"/>
      <c r="H28" s="12"/>
      <c r="I28" s="12"/>
      <c r="J28" s="12"/>
      <c r="K28" s="12"/>
      <c r="L28" s="12"/>
      <c r="M28" s="12"/>
      <c r="N28" s="16"/>
    </row>
    <row r="29" ht="22" customHeight="1" spans="1:14">
      <c r="A29" s="13" t="s">
        <v>339</v>
      </c>
      <c r="B29" s="13"/>
      <c r="C29" s="13"/>
      <c r="D29" s="13"/>
      <c r="E29" s="13"/>
      <c r="F29" s="13"/>
      <c r="G29" s="13"/>
      <c r="H29" s="13"/>
      <c r="I29" s="13"/>
      <c r="J29" s="13"/>
      <c r="K29" s="13"/>
      <c r="L29" s="13"/>
      <c r="M29" s="13"/>
      <c r="N29" s="13"/>
    </row>
    <row r="30" ht="45" customHeight="1" spans="1:14">
      <c r="A30" s="13" t="s">
        <v>340</v>
      </c>
      <c r="B30" s="13"/>
      <c r="C30" s="13"/>
      <c r="D30" s="13"/>
      <c r="E30" s="13"/>
      <c r="F30" s="13"/>
      <c r="G30" s="13"/>
      <c r="H30" s="13"/>
      <c r="I30" s="13"/>
      <c r="J30" s="13"/>
      <c r="K30" s="13"/>
      <c r="L30" s="13"/>
      <c r="M30" s="13"/>
      <c r="N30" s="13"/>
    </row>
    <row r="31" ht="45" customHeight="1" spans="1:14">
      <c r="A31" s="13" t="s">
        <v>341</v>
      </c>
      <c r="B31" s="13"/>
      <c r="C31" s="13"/>
      <c r="D31" s="13"/>
      <c r="E31" s="13"/>
      <c r="F31" s="13"/>
      <c r="G31" s="13"/>
      <c r="H31" s="13"/>
      <c r="I31" s="13"/>
      <c r="J31" s="13"/>
      <c r="K31" s="13"/>
      <c r="L31" s="13"/>
      <c r="M31" s="13"/>
      <c r="N31" s="13"/>
    </row>
    <row r="32" ht="45" customHeight="1" spans="1:14">
      <c r="A32" s="13" t="s">
        <v>340</v>
      </c>
      <c r="B32" s="13"/>
      <c r="C32" s="13"/>
      <c r="D32" s="13"/>
      <c r="E32" s="13"/>
      <c r="F32" s="13"/>
      <c r="G32" s="13"/>
      <c r="H32" s="13"/>
      <c r="I32" s="13"/>
      <c r="J32" s="13"/>
      <c r="K32" s="13"/>
      <c r="L32" s="13"/>
      <c r="M32" s="13"/>
      <c r="N32" s="13"/>
    </row>
    <row r="33" ht="45" customHeight="1" spans="1:14">
      <c r="A33" s="13" t="s">
        <v>341</v>
      </c>
      <c r="B33" s="13"/>
      <c r="C33" s="13"/>
      <c r="D33" s="13"/>
      <c r="E33" s="13"/>
      <c r="F33" s="13"/>
      <c r="G33" s="13"/>
      <c r="H33" s="13"/>
      <c r="I33" s="13"/>
      <c r="J33" s="13"/>
      <c r="K33" s="13"/>
      <c r="L33" s="13"/>
      <c r="M33" s="13"/>
      <c r="N33" s="13"/>
    </row>
  </sheetData>
  <mergeCells count="115">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A27:H27"/>
    <mergeCell ref="I27:J27"/>
    <mergeCell ref="K27:L27"/>
    <mergeCell ref="M27:N27"/>
    <mergeCell ref="B28:N28"/>
    <mergeCell ref="A29:N29"/>
    <mergeCell ref="A30:N30"/>
    <mergeCell ref="A31:N31"/>
    <mergeCell ref="A32:N32"/>
    <mergeCell ref="A33:N33"/>
    <mergeCell ref="A10:A11"/>
    <mergeCell ref="A12:A26"/>
    <mergeCell ref="B13:B20"/>
    <mergeCell ref="B21:B25"/>
    <mergeCell ref="C13:C17"/>
    <mergeCell ref="C21:C22"/>
    <mergeCell ref="E4:E5"/>
    <mergeCell ref="N4:N5"/>
    <mergeCell ref="A4:B9"/>
    <mergeCell ref="C4:D5"/>
    <mergeCell ref="F4:G5"/>
    <mergeCell ref="H4:I5"/>
    <mergeCell ref="J4:K5"/>
    <mergeCell ref="L4:M5"/>
  </mergeCells>
  <pageMargins left="0.751388888888889" right="0.751388888888889" top="1" bottom="1" header="0.511805555555556" footer="0.511805555555556"/>
  <pageSetup paperSize="9" scale="71" orientation="portrait" horizontalDpi="600"/>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8"/>
  <sheetViews>
    <sheetView workbookViewId="0">
      <selection activeCell="C2" sqref="C2:N2"/>
    </sheetView>
  </sheetViews>
  <sheetFormatPr defaultColWidth="9" defaultRowHeight="13.5"/>
  <cols>
    <col min="1" max="1" width="5.25" customWidth="1"/>
    <col min="3" max="3" width="7.25" customWidth="1"/>
    <col min="5" max="5" width="12.375" customWidth="1"/>
    <col min="6" max="6" width="2.375" customWidth="1"/>
    <col min="7" max="7" width="10.875" customWidth="1"/>
    <col min="8" max="8" width="11.625" customWidth="1"/>
    <col min="9" max="9" width="6.875" customWidth="1"/>
    <col min="10" max="10" width="0.875" customWidth="1"/>
    <col min="11" max="11" width="8" customWidth="1"/>
    <col min="12" max="12" width="1" customWidth="1"/>
    <col min="13" max="13" width="6.875" customWidth="1"/>
    <col min="14" max="14" width="12.875" customWidth="1"/>
  </cols>
  <sheetData>
    <row r="1" ht="42" customHeight="1" spans="1:14">
      <c r="A1" s="1" t="s">
        <v>982</v>
      </c>
      <c r="B1" s="1"/>
      <c r="C1" s="1"/>
      <c r="D1" s="1"/>
      <c r="E1" s="1"/>
      <c r="F1" s="1"/>
      <c r="G1" s="1"/>
      <c r="H1" s="1"/>
      <c r="I1" s="1"/>
      <c r="J1" s="1"/>
      <c r="K1" s="1"/>
      <c r="L1" s="1"/>
      <c r="M1" s="1"/>
      <c r="N1" s="1"/>
    </row>
    <row r="2" ht="18" customHeight="1" spans="1:14">
      <c r="A2" s="2" t="s">
        <v>181</v>
      </c>
      <c r="B2" s="2"/>
      <c r="C2" s="2" t="s">
        <v>983</v>
      </c>
      <c r="D2" s="2"/>
      <c r="E2" s="2"/>
      <c r="F2" s="2"/>
      <c r="G2" s="2"/>
      <c r="H2" s="2"/>
      <c r="I2" s="2"/>
      <c r="J2" s="2"/>
      <c r="K2" s="2"/>
      <c r="L2" s="2"/>
      <c r="M2" s="2"/>
      <c r="N2" s="2"/>
    </row>
    <row r="3" ht="18" customHeight="1" spans="1:14">
      <c r="A3" s="2" t="s">
        <v>182</v>
      </c>
      <c r="B3" s="2"/>
      <c r="C3" s="2" t="s">
        <v>194</v>
      </c>
      <c r="D3" s="2"/>
      <c r="E3" s="2"/>
      <c r="F3" s="2"/>
      <c r="G3" s="2"/>
      <c r="H3" s="2" t="s">
        <v>295</v>
      </c>
      <c r="I3" s="2"/>
      <c r="J3" s="2" t="s">
        <v>984</v>
      </c>
      <c r="K3" s="2"/>
      <c r="L3" s="2"/>
      <c r="M3" s="2"/>
      <c r="N3" s="2"/>
    </row>
    <row r="4" ht="15" customHeight="1" spans="1:14">
      <c r="A4" s="2" t="s">
        <v>183</v>
      </c>
      <c r="B4" s="2"/>
      <c r="C4" s="2"/>
      <c r="D4" s="2"/>
      <c r="E4" s="2" t="s">
        <v>65</v>
      </c>
      <c r="F4" s="2" t="s">
        <v>296</v>
      </c>
      <c r="G4" s="2"/>
      <c r="H4" s="2" t="s">
        <v>297</v>
      </c>
      <c r="I4" s="2"/>
      <c r="J4" s="2" t="s">
        <v>69</v>
      </c>
      <c r="K4" s="2"/>
      <c r="L4" s="2" t="s">
        <v>298</v>
      </c>
      <c r="M4" s="2"/>
      <c r="N4" s="2" t="s">
        <v>70</v>
      </c>
    </row>
    <row r="5" ht="15" customHeight="1" spans="1:14">
      <c r="A5" s="2"/>
      <c r="B5" s="2"/>
      <c r="C5" s="2"/>
      <c r="D5" s="2"/>
      <c r="E5" s="2"/>
      <c r="F5" s="2"/>
      <c r="G5" s="2"/>
      <c r="H5" s="2"/>
      <c r="I5" s="2"/>
      <c r="J5" s="2"/>
      <c r="K5" s="2"/>
      <c r="L5" s="2"/>
      <c r="M5" s="2"/>
      <c r="N5" s="2"/>
    </row>
    <row r="6" ht="15" customHeight="1" spans="1:14">
      <c r="A6" s="2"/>
      <c r="B6" s="2"/>
      <c r="C6" s="3" t="s">
        <v>299</v>
      </c>
      <c r="D6" s="3"/>
      <c r="E6" s="2">
        <v>136.82</v>
      </c>
      <c r="F6" s="2">
        <v>136.82</v>
      </c>
      <c r="G6" s="2"/>
      <c r="H6" s="2">
        <v>136.82</v>
      </c>
      <c r="I6" s="2"/>
      <c r="J6" s="2">
        <v>10</v>
      </c>
      <c r="K6" s="2"/>
      <c r="L6" s="2">
        <v>100</v>
      </c>
      <c r="M6" s="2"/>
      <c r="N6" s="2">
        <v>10</v>
      </c>
    </row>
    <row r="7" ht="15" customHeight="1" spans="1:14">
      <c r="A7" s="2"/>
      <c r="B7" s="2"/>
      <c r="C7" s="2" t="s">
        <v>300</v>
      </c>
      <c r="D7" s="2"/>
      <c r="E7" s="2"/>
      <c r="F7" s="2"/>
      <c r="G7" s="2"/>
      <c r="H7" s="2"/>
      <c r="I7" s="2"/>
      <c r="J7" s="2" t="s">
        <v>303</v>
      </c>
      <c r="K7" s="2"/>
      <c r="L7" s="2"/>
      <c r="M7" s="2"/>
      <c r="N7" s="2" t="s">
        <v>303</v>
      </c>
    </row>
    <row r="8" ht="15" customHeight="1" spans="1:14">
      <c r="A8" s="2"/>
      <c r="B8" s="2"/>
      <c r="C8" s="2" t="s">
        <v>301</v>
      </c>
      <c r="D8" s="2"/>
      <c r="E8" s="2">
        <v>136.82</v>
      </c>
      <c r="F8" s="2">
        <v>136.82</v>
      </c>
      <c r="G8" s="2"/>
      <c r="H8" s="2">
        <v>136.82</v>
      </c>
      <c r="I8" s="2"/>
      <c r="J8" s="2">
        <v>10</v>
      </c>
      <c r="K8" s="2"/>
      <c r="L8" s="2">
        <v>100</v>
      </c>
      <c r="M8" s="2"/>
      <c r="N8" s="2">
        <v>10</v>
      </c>
    </row>
    <row r="9" ht="15" customHeight="1" spans="1:14">
      <c r="A9" s="2"/>
      <c r="B9" s="2"/>
      <c r="C9" s="2" t="s">
        <v>302</v>
      </c>
      <c r="D9" s="2"/>
      <c r="E9" s="2"/>
      <c r="F9" s="2"/>
      <c r="G9" s="2"/>
      <c r="H9" s="2"/>
      <c r="I9" s="2"/>
      <c r="J9" s="2" t="s">
        <v>303</v>
      </c>
      <c r="K9" s="2"/>
      <c r="L9" s="2"/>
      <c r="M9" s="2"/>
      <c r="N9" s="2" t="s">
        <v>303</v>
      </c>
    </row>
    <row r="10" ht="15" customHeight="1" spans="1:14">
      <c r="A10" s="2" t="s">
        <v>304</v>
      </c>
      <c r="B10" s="2" t="s">
        <v>75</v>
      </c>
      <c r="C10" s="2"/>
      <c r="D10" s="2"/>
      <c r="E10" s="2"/>
      <c r="F10" s="2"/>
      <c r="G10" s="2"/>
      <c r="H10" s="2" t="s">
        <v>305</v>
      </c>
      <c r="I10" s="2"/>
      <c r="J10" s="2"/>
      <c r="K10" s="2"/>
      <c r="L10" s="2"/>
      <c r="M10" s="2"/>
      <c r="N10" s="2"/>
    </row>
    <row r="11" ht="91" customHeight="1" spans="1:14">
      <c r="A11" s="2"/>
      <c r="B11" s="4" t="s">
        <v>985</v>
      </c>
      <c r="C11" s="4"/>
      <c r="D11" s="4"/>
      <c r="E11" s="4"/>
      <c r="F11" s="4"/>
      <c r="G11" s="4"/>
      <c r="H11" s="4" t="s">
        <v>985</v>
      </c>
      <c r="I11" s="4"/>
      <c r="J11" s="4"/>
      <c r="K11" s="4"/>
      <c r="L11" s="4"/>
      <c r="M11" s="4"/>
      <c r="N11" s="4"/>
    </row>
    <row r="12" ht="21" customHeight="1" spans="1:14">
      <c r="A12" s="5" t="s">
        <v>308</v>
      </c>
      <c r="B12" s="6" t="s">
        <v>82</v>
      </c>
      <c r="C12" s="6" t="s">
        <v>83</v>
      </c>
      <c r="D12" s="6" t="s">
        <v>84</v>
      </c>
      <c r="E12" s="6"/>
      <c r="F12" s="6"/>
      <c r="G12" s="6" t="s">
        <v>85</v>
      </c>
      <c r="H12" s="6" t="s">
        <v>86</v>
      </c>
      <c r="I12" s="6" t="s">
        <v>69</v>
      </c>
      <c r="J12" s="6"/>
      <c r="K12" s="6" t="s">
        <v>70</v>
      </c>
      <c r="L12" s="6"/>
      <c r="M12" s="6" t="s">
        <v>87</v>
      </c>
      <c r="N12" s="6"/>
    </row>
    <row r="13" ht="21" customHeight="1" spans="1:14">
      <c r="A13" s="5"/>
      <c r="B13" s="66" t="s">
        <v>309</v>
      </c>
      <c r="C13" s="66" t="s">
        <v>310</v>
      </c>
      <c r="D13" s="76" t="s">
        <v>163</v>
      </c>
      <c r="E13" s="77"/>
      <c r="F13" s="78"/>
      <c r="G13" s="79">
        <v>1</v>
      </c>
      <c r="H13" s="79">
        <v>1</v>
      </c>
      <c r="I13" s="74">
        <v>10</v>
      </c>
      <c r="J13" s="75"/>
      <c r="K13" s="74">
        <v>10</v>
      </c>
      <c r="L13" s="75"/>
      <c r="M13" s="74"/>
      <c r="N13" s="75"/>
    </row>
    <row r="14" ht="21" customHeight="1" spans="1:14">
      <c r="A14" s="5"/>
      <c r="B14" s="70"/>
      <c r="C14" s="70"/>
      <c r="D14" s="76" t="s">
        <v>802</v>
      </c>
      <c r="E14" s="77"/>
      <c r="F14" s="78"/>
      <c r="G14" s="80">
        <v>1</v>
      </c>
      <c r="H14" s="80">
        <v>1</v>
      </c>
      <c r="I14" s="74">
        <v>10</v>
      </c>
      <c r="J14" s="75"/>
      <c r="K14" s="74">
        <v>10</v>
      </c>
      <c r="L14" s="75"/>
      <c r="M14" s="74"/>
      <c r="N14" s="75"/>
    </row>
    <row r="15" ht="21" customHeight="1" spans="1:14">
      <c r="A15" s="5"/>
      <c r="B15" s="70"/>
      <c r="C15" s="66" t="s">
        <v>315</v>
      </c>
      <c r="D15" s="76" t="s">
        <v>823</v>
      </c>
      <c r="E15" s="77"/>
      <c r="F15" s="78"/>
      <c r="G15" s="79">
        <v>1</v>
      </c>
      <c r="H15" s="79">
        <v>1</v>
      </c>
      <c r="I15" s="74">
        <v>10</v>
      </c>
      <c r="J15" s="75"/>
      <c r="K15" s="74">
        <v>10</v>
      </c>
      <c r="L15" s="75"/>
      <c r="M15" s="74"/>
      <c r="N15" s="75"/>
    </row>
    <row r="16" ht="21" customHeight="1" spans="1:14">
      <c r="A16" s="5"/>
      <c r="B16" s="70"/>
      <c r="C16" s="66" t="s">
        <v>317</v>
      </c>
      <c r="D16" s="76" t="s">
        <v>465</v>
      </c>
      <c r="E16" s="77"/>
      <c r="F16" s="78"/>
      <c r="G16" s="79">
        <v>1</v>
      </c>
      <c r="H16" s="79">
        <v>1</v>
      </c>
      <c r="I16" s="74">
        <v>10</v>
      </c>
      <c r="J16" s="75"/>
      <c r="K16" s="74">
        <v>10</v>
      </c>
      <c r="L16" s="75"/>
      <c r="M16" s="74"/>
      <c r="N16" s="75"/>
    </row>
    <row r="17" ht="21" customHeight="1" spans="1:14">
      <c r="A17" s="5"/>
      <c r="B17" s="70"/>
      <c r="C17" s="66" t="s">
        <v>319</v>
      </c>
      <c r="D17" s="76" t="s">
        <v>466</v>
      </c>
      <c r="E17" s="77"/>
      <c r="F17" s="78"/>
      <c r="G17" s="80" t="s">
        <v>467</v>
      </c>
      <c r="H17" s="80" t="s">
        <v>467</v>
      </c>
      <c r="I17" s="74">
        <v>10</v>
      </c>
      <c r="J17" s="75"/>
      <c r="K17" s="74">
        <v>10</v>
      </c>
      <c r="L17" s="75"/>
      <c r="M17" s="74"/>
      <c r="N17" s="75"/>
    </row>
    <row r="18" ht="28" customHeight="1" spans="1:14">
      <c r="A18" s="5"/>
      <c r="B18" s="66" t="s">
        <v>321</v>
      </c>
      <c r="C18" s="66" t="s">
        <v>122</v>
      </c>
      <c r="D18" s="76" t="s">
        <v>986</v>
      </c>
      <c r="E18" s="77"/>
      <c r="F18" s="78"/>
      <c r="G18" s="80" t="s">
        <v>987</v>
      </c>
      <c r="H18" s="80" t="s">
        <v>987</v>
      </c>
      <c r="I18" s="74">
        <v>10</v>
      </c>
      <c r="J18" s="75"/>
      <c r="K18" s="74">
        <v>10</v>
      </c>
      <c r="L18" s="75"/>
      <c r="M18" s="74"/>
      <c r="N18" s="75"/>
    </row>
    <row r="19" ht="28" customHeight="1" spans="1:14">
      <c r="A19" s="5"/>
      <c r="B19" s="70"/>
      <c r="C19" s="66" t="s">
        <v>124</v>
      </c>
      <c r="D19" s="76" t="s">
        <v>988</v>
      </c>
      <c r="E19" s="77"/>
      <c r="F19" s="78"/>
      <c r="G19" s="80" t="s">
        <v>989</v>
      </c>
      <c r="H19" s="80" t="s">
        <v>989</v>
      </c>
      <c r="I19" s="74">
        <v>10</v>
      </c>
      <c r="J19" s="75"/>
      <c r="K19" s="74">
        <v>10</v>
      </c>
      <c r="L19" s="75"/>
      <c r="M19" s="74"/>
      <c r="N19" s="75"/>
    </row>
    <row r="20" ht="28" customHeight="1" spans="1:14">
      <c r="A20" s="5"/>
      <c r="B20" s="70"/>
      <c r="C20" s="81" t="s">
        <v>126</v>
      </c>
      <c r="D20" s="76" t="s">
        <v>990</v>
      </c>
      <c r="E20" s="77"/>
      <c r="F20" s="78"/>
      <c r="G20" s="80" t="s">
        <v>991</v>
      </c>
      <c r="H20" s="80" t="s">
        <v>991</v>
      </c>
      <c r="I20" s="74">
        <v>10</v>
      </c>
      <c r="J20" s="75"/>
      <c r="K20" s="74">
        <v>10</v>
      </c>
      <c r="L20" s="75"/>
      <c r="M20" s="74"/>
      <c r="N20" s="75"/>
    </row>
    <row r="21" ht="28" customHeight="1" spans="1:14">
      <c r="A21" s="5"/>
      <c r="B21" s="70"/>
      <c r="C21" s="81" t="s">
        <v>327</v>
      </c>
      <c r="D21" s="76" t="s">
        <v>992</v>
      </c>
      <c r="E21" s="77"/>
      <c r="F21" s="78"/>
      <c r="G21" s="80" t="s">
        <v>389</v>
      </c>
      <c r="H21" s="80" t="s">
        <v>389</v>
      </c>
      <c r="I21" s="74">
        <v>10</v>
      </c>
      <c r="J21" s="75"/>
      <c r="K21" s="74">
        <v>10</v>
      </c>
      <c r="L21" s="75"/>
      <c r="M21" s="74"/>
      <c r="N21" s="75"/>
    </row>
    <row r="22" ht="28" customHeight="1" spans="1:14">
      <c r="A22" s="5"/>
      <c r="B22" s="6" t="s">
        <v>332</v>
      </c>
      <c r="C22" s="6" t="s">
        <v>332</v>
      </c>
      <c r="D22" s="76" t="s">
        <v>993</v>
      </c>
      <c r="E22" s="77"/>
      <c r="F22" s="78"/>
      <c r="G22" s="80" t="s">
        <v>994</v>
      </c>
      <c r="H22" s="80" t="s">
        <v>994</v>
      </c>
      <c r="I22" s="74">
        <v>10</v>
      </c>
      <c r="J22" s="75"/>
      <c r="K22" s="74">
        <v>10</v>
      </c>
      <c r="L22" s="75"/>
      <c r="M22" s="74"/>
      <c r="N22" s="75"/>
    </row>
    <row r="23" ht="22" customHeight="1" spans="1:14">
      <c r="A23" s="9" t="s">
        <v>336</v>
      </c>
      <c r="B23" s="9"/>
      <c r="C23" s="9"/>
      <c r="D23" s="9"/>
      <c r="E23" s="9"/>
      <c r="F23" s="9"/>
      <c r="G23" s="9"/>
      <c r="H23" s="9"/>
      <c r="I23" s="9">
        <f>SUM(I13:I22)</f>
        <v>100</v>
      </c>
      <c r="J23" s="9"/>
      <c r="K23" s="9">
        <f>SUM(K13:K22)</f>
        <v>100</v>
      </c>
      <c r="L23" s="9"/>
      <c r="M23" s="15"/>
      <c r="N23" s="15"/>
    </row>
    <row r="24" ht="21" customHeight="1" spans="1:14">
      <c r="A24" s="10" t="s">
        <v>337</v>
      </c>
      <c r="B24" s="11" t="s">
        <v>338</v>
      </c>
      <c r="C24" s="12"/>
      <c r="D24" s="12"/>
      <c r="E24" s="12"/>
      <c r="F24" s="12"/>
      <c r="G24" s="12"/>
      <c r="H24" s="12"/>
      <c r="I24" s="12"/>
      <c r="J24" s="12"/>
      <c r="K24" s="12"/>
      <c r="L24" s="12"/>
      <c r="M24" s="12"/>
      <c r="N24" s="16"/>
    </row>
    <row r="25" spans="1:14">
      <c r="A25" s="13" t="s">
        <v>339</v>
      </c>
      <c r="B25" s="13"/>
      <c r="C25" s="13"/>
      <c r="D25" s="13"/>
      <c r="E25" s="13"/>
      <c r="F25" s="13"/>
      <c r="G25" s="13"/>
      <c r="H25" s="13"/>
      <c r="I25" s="13"/>
      <c r="J25" s="13"/>
      <c r="K25" s="13"/>
      <c r="L25" s="13"/>
      <c r="M25" s="13"/>
      <c r="N25" s="13"/>
    </row>
    <row r="26" ht="51.95" customHeight="1" spans="1:14">
      <c r="A26" s="13" t="s">
        <v>340</v>
      </c>
      <c r="B26" s="13"/>
      <c r="C26" s="13"/>
      <c r="D26" s="13"/>
      <c r="E26" s="13"/>
      <c r="F26" s="13"/>
      <c r="G26" s="13"/>
      <c r="H26" s="13"/>
      <c r="I26" s="13"/>
      <c r="J26" s="13"/>
      <c r="K26" s="13"/>
      <c r="L26" s="13"/>
      <c r="M26" s="13"/>
      <c r="N26" s="13"/>
    </row>
    <row r="27" ht="41.1" customHeight="1" spans="1:14">
      <c r="A27" s="13" t="s">
        <v>341</v>
      </c>
      <c r="B27" s="13"/>
      <c r="C27" s="13"/>
      <c r="D27" s="13"/>
      <c r="E27" s="13"/>
      <c r="F27" s="13"/>
      <c r="G27" s="13"/>
      <c r="H27" s="13"/>
      <c r="I27" s="13"/>
      <c r="J27" s="13"/>
      <c r="K27" s="13"/>
      <c r="L27" s="13"/>
      <c r="M27" s="13"/>
      <c r="N27" s="13"/>
    </row>
    <row r="28" customFormat="1" ht="15.95" customHeight="1"/>
  </sheetData>
  <mergeCells count="96">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A23:H23"/>
    <mergeCell ref="I23:J23"/>
    <mergeCell ref="K23:L23"/>
    <mergeCell ref="M23:N23"/>
    <mergeCell ref="B24:N24"/>
    <mergeCell ref="A25:N25"/>
    <mergeCell ref="A26:N26"/>
    <mergeCell ref="A27:N27"/>
    <mergeCell ref="A10:A11"/>
    <mergeCell ref="A12:A22"/>
    <mergeCell ref="B13:B17"/>
    <mergeCell ref="B18:B21"/>
    <mergeCell ref="C13:C14"/>
    <mergeCell ref="E4:E5"/>
    <mergeCell ref="N4:N5"/>
    <mergeCell ref="A4:B9"/>
    <mergeCell ref="C4:D5"/>
    <mergeCell ref="F4:G5"/>
    <mergeCell ref="H4:I5"/>
    <mergeCell ref="J4:K5"/>
    <mergeCell ref="L4:M5"/>
  </mergeCells>
  <pageMargins left="0.75" right="0.75" top="1" bottom="1" header="0.511805555555556" footer="0.511805555555556"/>
  <pageSetup paperSize="9" scale="84" orientation="portrait"/>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8"/>
  <sheetViews>
    <sheetView workbookViewId="0">
      <selection activeCell="A1" sqref="A1:N1"/>
    </sheetView>
  </sheetViews>
  <sheetFormatPr defaultColWidth="9" defaultRowHeight="13.5"/>
  <cols>
    <col min="1" max="1" width="5.26666666666667" customWidth="1"/>
    <col min="3" max="3" width="7.26666666666667" customWidth="1"/>
    <col min="5" max="5" width="12.3666666666667" customWidth="1"/>
    <col min="6" max="6" width="2.36666666666667" customWidth="1"/>
    <col min="7" max="7" width="10.9083333333333" customWidth="1"/>
    <col min="8" max="8" width="10.0916666666667" customWidth="1"/>
    <col min="9" max="9" width="6.90833333333333" customWidth="1"/>
    <col min="10" max="10" width="0.908333333333333" customWidth="1"/>
    <col min="11" max="11" width="8" customWidth="1"/>
    <col min="12" max="12" width="1" customWidth="1"/>
    <col min="13" max="13" width="6.90833333333333" customWidth="1"/>
    <col min="14" max="14" width="12.9083333333333" customWidth="1"/>
  </cols>
  <sheetData>
    <row r="1" ht="42" customHeight="1" spans="1:14">
      <c r="A1" s="1" t="s">
        <v>995</v>
      </c>
      <c r="B1" s="1"/>
      <c r="C1" s="1"/>
      <c r="D1" s="1"/>
      <c r="E1" s="1"/>
      <c r="F1" s="1"/>
      <c r="G1" s="1"/>
      <c r="H1" s="1"/>
      <c r="I1" s="1"/>
      <c r="J1" s="1"/>
      <c r="K1" s="1"/>
      <c r="L1" s="1"/>
      <c r="M1" s="1"/>
      <c r="N1" s="1"/>
    </row>
    <row r="2" ht="15" customHeight="1" spans="1:14">
      <c r="A2" s="2" t="s">
        <v>181</v>
      </c>
      <c r="B2" s="2"/>
      <c r="C2" s="2" t="s">
        <v>996</v>
      </c>
      <c r="D2" s="2"/>
      <c r="E2" s="2"/>
      <c r="F2" s="2"/>
      <c r="G2" s="2"/>
      <c r="H2" s="2"/>
      <c r="I2" s="2"/>
      <c r="J2" s="2"/>
      <c r="K2" s="2"/>
      <c r="L2" s="2"/>
      <c r="M2" s="2"/>
      <c r="N2" s="2"/>
    </row>
    <row r="3" ht="15" customHeight="1" spans="1:14">
      <c r="A3" s="2" t="s">
        <v>182</v>
      </c>
      <c r="B3" s="2"/>
      <c r="C3" s="2" t="s">
        <v>997</v>
      </c>
      <c r="D3" s="2"/>
      <c r="E3" s="2"/>
      <c r="F3" s="2"/>
      <c r="G3" s="2"/>
      <c r="H3" s="2" t="s">
        <v>295</v>
      </c>
      <c r="I3" s="2"/>
      <c r="J3" s="2" t="s">
        <v>998</v>
      </c>
      <c r="K3" s="2"/>
      <c r="L3" s="2"/>
      <c r="M3" s="2"/>
      <c r="N3" s="2"/>
    </row>
    <row r="4" ht="15" customHeight="1" spans="1:14">
      <c r="A4" s="2" t="s">
        <v>183</v>
      </c>
      <c r="B4" s="2"/>
      <c r="C4" s="2"/>
      <c r="D4" s="2"/>
      <c r="E4" s="2" t="s">
        <v>65</v>
      </c>
      <c r="F4" s="2" t="s">
        <v>296</v>
      </c>
      <c r="G4" s="2"/>
      <c r="H4" s="2" t="s">
        <v>297</v>
      </c>
      <c r="I4" s="2"/>
      <c r="J4" s="2" t="s">
        <v>69</v>
      </c>
      <c r="K4" s="2"/>
      <c r="L4" s="2" t="s">
        <v>298</v>
      </c>
      <c r="M4" s="2"/>
      <c r="N4" s="2" t="s">
        <v>70</v>
      </c>
    </row>
    <row r="5" ht="15" customHeight="1" spans="1:14">
      <c r="A5" s="2"/>
      <c r="B5" s="2"/>
      <c r="C5" s="2"/>
      <c r="D5" s="2"/>
      <c r="E5" s="2"/>
      <c r="F5" s="2"/>
      <c r="G5" s="2"/>
      <c r="H5" s="2"/>
      <c r="I5" s="2"/>
      <c r="J5" s="2"/>
      <c r="K5" s="2"/>
      <c r="L5" s="2"/>
      <c r="M5" s="2"/>
      <c r="N5" s="2"/>
    </row>
    <row r="6" ht="15" customHeight="1" spans="1:14">
      <c r="A6" s="2"/>
      <c r="B6" s="2"/>
      <c r="C6" s="3" t="s">
        <v>299</v>
      </c>
      <c r="D6" s="3"/>
      <c r="E6" s="2">
        <v>20</v>
      </c>
      <c r="F6" s="2">
        <v>20</v>
      </c>
      <c r="G6" s="2"/>
      <c r="H6" s="2">
        <v>11.55</v>
      </c>
      <c r="I6" s="2"/>
      <c r="J6" s="2">
        <v>10</v>
      </c>
      <c r="K6" s="2"/>
      <c r="L6" s="14">
        <v>0.5775</v>
      </c>
      <c r="M6" s="2"/>
      <c r="N6" s="2">
        <v>6</v>
      </c>
    </row>
    <row r="7" ht="15" customHeight="1" spans="1:14">
      <c r="A7" s="2"/>
      <c r="B7" s="2"/>
      <c r="C7" s="2" t="s">
        <v>300</v>
      </c>
      <c r="D7" s="2"/>
      <c r="E7" s="2">
        <v>0</v>
      </c>
      <c r="F7" s="2">
        <v>0</v>
      </c>
      <c r="G7" s="2"/>
      <c r="H7" s="2">
        <v>0</v>
      </c>
      <c r="I7" s="2"/>
      <c r="J7" s="2" t="s">
        <v>303</v>
      </c>
      <c r="K7" s="2"/>
      <c r="L7" s="2"/>
      <c r="M7" s="2"/>
      <c r="N7" s="2" t="s">
        <v>303</v>
      </c>
    </row>
    <row r="8" ht="15" customHeight="1" spans="1:14">
      <c r="A8" s="2"/>
      <c r="B8" s="2"/>
      <c r="C8" s="2" t="s">
        <v>301</v>
      </c>
      <c r="D8" s="2"/>
      <c r="E8" s="2">
        <v>20</v>
      </c>
      <c r="F8" s="2">
        <v>20</v>
      </c>
      <c r="G8" s="2"/>
      <c r="H8" s="2">
        <v>11.55</v>
      </c>
      <c r="I8" s="2"/>
      <c r="J8" s="2">
        <v>10</v>
      </c>
      <c r="K8" s="2"/>
      <c r="L8" s="14">
        <v>0.58</v>
      </c>
      <c r="M8" s="2"/>
      <c r="N8" s="2">
        <v>6</v>
      </c>
    </row>
    <row r="9" ht="15" customHeight="1" spans="1:14">
      <c r="A9" s="2"/>
      <c r="B9" s="2"/>
      <c r="C9" s="2" t="s">
        <v>302</v>
      </c>
      <c r="D9" s="2"/>
      <c r="E9" s="2"/>
      <c r="F9" s="2"/>
      <c r="G9" s="2"/>
      <c r="H9" s="2"/>
      <c r="I9" s="2"/>
      <c r="J9" s="2" t="s">
        <v>303</v>
      </c>
      <c r="K9" s="2"/>
      <c r="L9" s="2"/>
      <c r="M9" s="2"/>
      <c r="N9" s="2" t="s">
        <v>303</v>
      </c>
    </row>
    <row r="10" ht="15" customHeight="1" spans="1:14">
      <c r="A10" s="2" t="s">
        <v>304</v>
      </c>
      <c r="B10" s="2" t="s">
        <v>75</v>
      </c>
      <c r="C10" s="2"/>
      <c r="D10" s="2"/>
      <c r="E10" s="2"/>
      <c r="F10" s="2"/>
      <c r="G10" s="2"/>
      <c r="H10" s="2" t="s">
        <v>305</v>
      </c>
      <c r="I10" s="2"/>
      <c r="J10" s="2"/>
      <c r="K10" s="2"/>
      <c r="L10" s="2"/>
      <c r="M10" s="2"/>
      <c r="N10" s="2"/>
    </row>
    <row r="11" ht="42" customHeight="1" spans="1:14">
      <c r="A11" s="2"/>
      <c r="B11" s="2" t="s">
        <v>999</v>
      </c>
      <c r="C11" s="2"/>
      <c r="D11" s="2"/>
      <c r="E11" s="2"/>
      <c r="F11" s="2"/>
      <c r="G11" s="2"/>
      <c r="H11" s="2" t="s">
        <v>999</v>
      </c>
      <c r="I11" s="2"/>
      <c r="J11" s="2"/>
      <c r="K11" s="2"/>
      <c r="L11" s="2"/>
      <c r="M11" s="2"/>
      <c r="N11" s="2"/>
    </row>
    <row r="12" ht="19" customHeight="1" spans="1:14">
      <c r="A12" s="5" t="s">
        <v>308</v>
      </c>
      <c r="B12" s="6" t="s">
        <v>82</v>
      </c>
      <c r="C12" s="6" t="s">
        <v>83</v>
      </c>
      <c r="D12" s="6" t="s">
        <v>84</v>
      </c>
      <c r="E12" s="6"/>
      <c r="F12" s="6"/>
      <c r="G12" s="6" t="s">
        <v>85</v>
      </c>
      <c r="H12" s="6" t="s">
        <v>86</v>
      </c>
      <c r="I12" s="6" t="s">
        <v>69</v>
      </c>
      <c r="J12" s="6"/>
      <c r="K12" s="6" t="s">
        <v>70</v>
      </c>
      <c r="L12" s="6"/>
      <c r="M12" s="6" t="s">
        <v>87</v>
      </c>
      <c r="N12" s="6"/>
    </row>
    <row r="13" ht="19" customHeight="1" spans="1:14">
      <c r="A13" s="5"/>
      <c r="B13" s="66" t="s">
        <v>309</v>
      </c>
      <c r="C13" s="66" t="s">
        <v>310</v>
      </c>
      <c r="D13" s="67" t="s">
        <v>163</v>
      </c>
      <c r="E13" s="68"/>
      <c r="F13" s="69"/>
      <c r="G13" s="8">
        <v>1</v>
      </c>
      <c r="H13" s="8">
        <v>0.58</v>
      </c>
      <c r="I13" s="74">
        <v>10</v>
      </c>
      <c r="J13" s="75"/>
      <c r="K13" s="74">
        <v>6</v>
      </c>
      <c r="L13" s="75"/>
      <c r="M13" s="74"/>
      <c r="N13" s="75"/>
    </row>
    <row r="14" ht="22" customHeight="1" spans="1:14">
      <c r="A14" s="5"/>
      <c r="B14" s="70"/>
      <c r="C14" s="70"/>
      <c r="D14" s="67" t="s">
        <v>1000</v>
      </c>
      <c r="E14" s="68"/>
      <c r="F14" s="69"/>
      <c r="G14" s="6" t="s">
        <v>1001</v>
      </c>
      <c r="H14" s="6" t="s">
        <v>1001</v>
      </c>
      <c r="I14" s="74">
        <v>15</v>
      </c>
      <c r="J14" s="75"/>
      <c r="K14" s="74">
        <v>15</v>
      </c>
      <c r="L14" s="75"/>
      <c r="M14" s="74"/>
      <c r="N14" s="75"/>
    </row>
    <row r="15" ht="22" customHeight="1" spans="1:14">
      <c r="A15" s="5"/>
      <c r="B15" s="70"/>
      <c r="C15" s="6" t="s">
        <v>315</v>
      </c>
      <c r="D15" s="7" t="s">
        <v>842</v>
      </c>
      <c r="E15" s="7"/>
      <c r="F15" s="7"/>
      <c r="G15" s="8">
        <v>1</v>
      </c>
      <c r="H15" s="8">
        <v>1</v>
      </c>
      <c r="I15" s="6">
        <v>15</v>
      </c>
      <c r="J15" s="6"/>
      <c r="K15" s="6">
        <v>10</v>
      </c>
      <c r="L15" s="6"/>
      <c r="M15" s="6" t="s">
        <v>1002</v>
      </c>
      <c r="N15" s="6"/>
    </row>
    <row r="16" ht="22" customHeight="1" spans="1:14">
      <c r="A16" s="5"/>
      <c r="B16" s="70"/>
      <c r="C16" s="6" t="s">
        <v>317</v>
      </c>
      <c r="D16" s="7" t="s">
        <v>571</v>
      </c>
      <c r="E16" s="7"/>
      <c r="F16" s="7"/>
      <c r="G16" s="71" t="s">
        <v>117</v>
      </c>
      <c r="H16" s="71" t="s">
        <v>117</v>
      </c>
      <c r="I16" s="6">
        <v>10</v>
      </c>
      <c r="J16" s="6"/>
      <c r="K16" s="6">
        <v>10</v>
      </c>
      <c r="L16" s="6"/>
      <c r="M16" s="6"/>
      <c r="N16" s="6"/>
    </row>
    <row r="17" ht="22" customHeight="1" spans="1:14">
      <c r="A17" s="5"/>
      <c r="B17" s="72"/>
      <c r="C17" s="6" t="s">
        <v>319</v>
      </c>
      <c r="D17" s="67" t="s">
        <v>1003</v>
      </c>
      <c r="E17" s="68"/>
      <c r="F17" s="69"/>
      <c r="G17" s="73" t="s">
        <v>1004</v>
      </c>
      <c r="H17" s="73" t="s">
        <v>1004</v>
      </c>
      <c r="I17" s="6">
        <v>10</v>
      </c>
      <c r="J17" s="6"/>
      <c r="K17" s="6">
        <v>10</v>
      </c>
      <c r="L17" s="6"/>
      <c r="M17" s="6"/>
      <c r="N17" s="6"/>
    </row>
    <row r="18" ht="25" customHeight="1" spans="1:14">
      <c r="A18" s="5"/>
      <c r="B18" s="6" t="s">
        <v>321</v>
      </c>
      <c r="C18" s="6" t="s">
        <v>122</v>
      </c>
      <c r="D18" s="7" t="s">
        <v>1005</v>
      </c>
      <c r="E18" s="7"/>
      <c r="F18" s="7"/>
      <c r="G18" s="6" t="s">
        <v>1006</v>
      </c>
      <c r="H18" s="6" t="s">
        <v>1006</v>
      </c>
      <c r="I18" s="6">
        <v>10</v>
      </c>
      <c r="J18" s="6"/>
      <c r="K18" s="6">
        <v>10</v>
      </c>
      <c r="L18" s="6"/>
      <c r="M18" s="6"/>
      <c r="N18" s="6"/>
    </row>
    <row r="19" ht="27" customHeight="1" spans="1:14">
      <c r="A19" s="5"/>
      <c r="B19" s="6"/>
      <c r="C19" s="6" t="s">
        <v>124</v>
      </c>
      <c r="D19" s="7" t="s">
        <v>1007</v>
      </c>
      <c r="E19" s="7"/>
      <c r="F19" s="7"/>
      <c r="G19" s="6" t="s">
        <v>1008</v>
      </c>
      <c r="H19" s="6" t="s">
        <v>1008</v>
      </c>
      <c r="I19" s="6">
        <v>10</v>
      </c>
      <c r="J19" s="6"/>
      <c r="K19" s="6">
        <v>10</v>
      </c>
      <c r="L19" s="6"/>
      <c r="M19" s="6"/>
      <c r="N19" s="6"/>
    </row>
    <row r="20" ht="27" customHeight="1" spans="1:14">
      <c r="A20" s="5"/>
      <c r="B20" s="6"/>
      <c r="C20" s="6" t="s">
        <v>126</v>
      </c>
      <c r="D20" s="7" t="s">
        <v>1009</v>
      </c>
      <c r="E20" s="7"/>
      <c r="F20" s="7"/>
      <c r="G20" s="6" t="s">
        <v>389</v>
      </c>
      <c r="H20" s="6" t="s">
        <v>389</v>
      </c>
      <c r="I20" s="6">
        <v>5</v>
      </c>
      <c r="J20" s="6"/>
      <c r="K20" s="6">
        <v>5</v>
      </c>
      <c r="L20" s="6"/>
      <c r="M20" s="6"/>
      <c r="N20" s="6"/>
    </row>
    <row r="21" ht="22" customHeight="1" spans="1:14">
      <c r="A21" s="5"/>
      <c r="B21" s="6"/>
      <c r="C21" s="6" t="s">
        <v>327</v>
      </c>
      <c r="D21" s="7" t="s">
        <v>1010</v>
      </c>
      <c r="E21" s="7"/>
      <c r="F21" s="7"/>
      <c r="G21" s="6" t="s">
        <v>389</v>
      </c>
      <c r="H21" s="6" t="s">
        <v>389</v>
      </c>
      <c r="I21" s="6">
        <v>5</v>
      </c>
      <c r="J21" s="6"/>
      <c r="K21" s="6">
        <v>5</v>
      </c>
      <c r="L21" s="6"/>
      <c r="M21" s="6"/>
      <c r="N21" s="6"/>
    </row>
    <row r="22" ht="22" customHeight="1" spans="1:14">
      <c r="A22" s="5"/>
      <c r="B22" s="6" t="s">
        <v>332</v>
      </c>
      <c r="C22" s="6" t="s">
        <v>333</v>
      </c>
      <c r="D22" s="7" t="s">
        <v>1011</v>
      </c>
      <c r="E22" s="7"/>
      <c r="F22" s="7"/>
      <c r="G22" s="6" t="s">
        <v>1001</v>
      </c>
      <c r="H22" s="6" t="s">
        <v>1001</v>
      </c>
      <c r="I22" s="6">
        <v>10</v>
      </c>
      <c r="J22" s="6"/>
      <c r="K22" s="6">
        <v>10</v>
      </c>
      <c r="L22" s="6"/>
      <c r="M22" s="6"/>
      <c r="N22" s="6"/>
    </row>
    <row r="23" ht="15" customHeight="1" spans="1:14">
      <c r="A23" s="9" t="s">
        <v>336</v>
      </c>
      <c r="B23" s="9"/>
      <c r="C23" s="9"/>
      <c r="D23" s="9"/>
      <c r="E23" s="9"/>
      <c r="F23" s="9"/>
      <c r="G23" s="9"/>
      <c r="H23" s="9"/>
      <c r="I23" s="9">
        <f>SUM(I13:I22)</f>
        <v>100</v>
      </c>
      <c r="J23" s="9"/>
      <c r="K23" s="9">
        <f>SUM(K13:K22)</f>
        <v>91</v>
      </c>
      <c r="L23" s="9"/>
      <c r="M23" s="15"/>
      <c r="N23" s="15"/>
    </row>
    <row r="24" spans="1:14">
      <c r="A24" s="10" t="s">
        <v>337</v>
      </c>
      <c r="B24" s="11" t="s">
        <v>1012</v>
      </c>
      <c r="C24" s="12"/>
      <c r="D24" s="12"/>
      <c r="E24" s="12"/>
      <c r="F24" s="12"/>
      <c r="G24" s="12"/>
      <c r="H24" s="12"/>
      <c r="I24" s="12"/>
      <c r="J24" s="12"/>
      <c r="K24" s="12"/>
      <c r="L24" s="12"/>
      <c r="M24" s="12"/>
      <c r="N24" s="16"/>
    </row>
    <row r="25" spans="1:14">
      <c r="A25" s="13" t="s">
        <v>339</v>
      </c>
      <c r="B25" s="13"/>
      <c r="C25" s="13"/>
      <c r="D25" s="13"/>
      <c r="E25" s="13"/>
      <c r="F25" s="13"/>
      <c r="G25" s="13"/>
      <c r="H25" s="13"/>
      <c r="I25" s="13"/>
      <c r="J25" s="13"/>
      <c r="K25" s="13"/>
      <c r="L25" s="13"/>
      <c r="M25" s="13"/>
      <c r="N25" s="13"/>
    </row>
    <row r="26" ht="52" customHeight="1" spans="1:14">
      <c r="A26" s="13" t="s">
        <v>340</v>
      </c>
      <c r="B26" s="13"/>
      <c r="C26" s="13"/>
      <c r="D26" s="13"/>
      <c r="E26" s="13"/>
      <c r="F26" s="13"/>
      <c r="G26" s="13"/>
      <c r="H26" s="13"/>
      <c r="I26" s="13"/>
      <c r="J26" s="13"/>
      <c r="K26" s="13"/>
      <c r="L26" s="13"/>
      <c r="M26" s="13"/>
      <c r="N26" s="13"/>
    </row>
    <row r="27" ht="41.15" customHeight="1" spans="1:14">
      <c r="A27" s="13" t="s">
        <v>341</v>
      </c>
      <c r="B27" s="13"/>
      <c r="C27" s="13"/>
      <c r="D27" s="13"/>
      <c r="E27" s="13"/>
      <c r="F27" s="13"/>
      <c r="G27" s="13"/>
      <c r="H27" s="13"/>
      <c r="I27" s="13"/>
      <c r="J27" s="13"/>
      <c r="K27" s="13"/>
      <c r="L27" s="13"/>
      <c r="M27" s="13"/>
      <c r="N27" s="13"/>
    </row>
    <row r="28" customFormat="1" ht="16" customHeight="1"/>
  </sheetData>
  <mergeCells count="96">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A23:H23"/>
    <mergeCell ref="I23:J23"/>
    <mergeCell ref="K23:L23"/>
    <mergeCell ref="M23:N23"/>
    <mergeCell ref="B24:N24"/>
    <mergeCell ref="A25:N25"/>
    <mergeCell ref="A26:N26"/>
    <mergeCell ref="A27:N27"/>
    <mergeCell ref="A10:A11"/>
    <mergeCell ref="A12:A22"/>
    <mergeCell ref="B13:B17"/>
    <mergeCell ref="B18:B21"/>
    <mergeCell ref="C13:C14"/>
    <mergeCell ref="E4:E5"/>
    <mergeCell ref="N4:N5"/>
    <mergeCell ref="A4:B9"/>
    <mergeCell ref="C4:D5"/>
    <mergeCell ref="F4:G5"/>
    <mergeCell ref="H4:I5"/>
    <mergeCell ref="J4:K5"/>
    <mergeCell ref="L4:M5"/>
  </mergeCells>
  <pageMargins left="0.75" right="0.75" top="1" bottom="1" header="0.511805555555556" footer="0.511805555555556"/>
  <pageSetup paperSize="9" scale="85" orientation="portrait"/>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1"/>
  <sheetViews>
    <sheetView workbookViewId="0">
      <selection activeCell="B11" sqref="B11:G11"/>
    </sheetView>
  </sheetViews>
  <sheetFormatPr defaultColWidth="9" defaultRowHeight="13.5"/>
  <cols>
    <col min="1" max="1" width="5.25" style="51" customWidth="1"/>
    <col min="2" max="2" width="9" style="51"/>
    <col min="3" max="3" width="7.25" style="51" customWidth="1"/>
    <col min="4" max="4" width="9" style="51"/>
    <col min="5" max="5" width="11.5" style="51" customWidth="1"/>
    <col min="6" max="6" width="2.375" style="51" customWidth="1"/>
    <col min="7" max="7" width="10.625" style="51" customWidth="1"/>
    <col min="8" max="8" width="9.375" style="51" customWidth="1"/>
    <col min="9" max="9" width="6.875" style="51" customWidth="1"/>
    <col min="10" max="10" width="0.875" style="51" customWidth="1"/>
    <col min="11" max="11" width="8" style="51" customWidth="1"/>
    <col min="12" max="12" width="1" style="51" customWidth="1"/>
    <col min="13" max="13" width="6.875" style="51" customWidth="1"/>
    <col min="14" max="14" width="17.5" style="51" customWidth="1"/>
    <col min="15" max="16384" width="9" style="51"/>
  </cols>
  <sheetData>
    <row r="1" s="51" customFormat="1" ht="42" customHeight="1" spans="1:14">
      <c r="A1" s="1" t="s">
        <v>1013</v>
      </c>
      <c r="B1" s="1"/>
      <c r="C1" s="1"/>
      <c r="D1" s="1"/>
      <c r="E1" s="1"/>
      <c r="F1" s="1"/>
      <c r="G1" s="1"/>
      <c r="H1" s="1"/>
      <c r="I1" s="1"/>
      <c r="J1" s="1"/>
      <c r="K1" s="1"/>
      <c r="L1" s="1"/>
      <c r="M1" s="1"/>
      <c r="N1" s="1"/>
    </row>
    <row r="2" s="51" customFormat="1" ht="15" customHeight="1" spans="1:14">
      <c r="A2" s="52" t="s">
        <v>181</v>
      </c>
      <c r="B2" s="52"/>
      <c r="C2" s="52" t="s">
        <v>1014</v>
      </c>
      <c r="D2" s="52"/>
      <c r="E2" s="52"/>
      <c r="F2" s="52"/>
      <c r="G2" s="52"/>
      <c r="H2" s="52"/>
      <c r="I2" s="52"/>
      <c r="J2" s="52"/>
      <c r="K2" s="52"/>
      <c r="L2" s="52"/>
      <c r="M2" s="52"/>
      <c r="N2" s="52"/>
    </row>
    <row r="3" s="51" customFormat="1" ht="15" customHeight="1" spans="1:14">
      <c r="A3" s="52" t="s">
        <v>182</v>
      </c>
      <c r="B3" s="52"/>
      <c r="C3" s="52" t="s">
        <v>194</v>
      </c>
      <c r="D3" s="52"/>
      <c r="E3" s="52"/>
      <c r="F3" s="52"/>
      <c r="G3" s="52"/>
      <c r="H3" s="52" t="s">
        <v>295</v>
      </c>
      <c r="I3" s="52"/>
      <c r="J3" s="52" t="s">
        <v>1015</v>
      </c>
      <c r="K3" s="52"/>
      <c r="L3" s="52"/>
      <c r="M3" s="52"/>
      <c r="N3" s="52"/>
    </row>
    <row r="4" s="51" customFormat="1" ht="15" customHeight="1" spans="1:14">
      <c r="A4" s="52" t="s">
        <v>183</v>
      </c>
      <c r="B4" s="52"/>
      <c r="C4" s="52"/>
      <c r="D4" s="52"/>
      <c r="E4" s="52" t="s">
        <v>65</v>
      </c>
      <c r="F4" s="52" t="s">
        <v>296</v>
      </c>
      <c r="G4" s="52"/>
      <c r="H4" s="52" t="s">
        <v>297</v>
      </c>
      <c r="I4" s="52"/>
      <c r="J4" s="52" t="s">
        <v>69</v>
      </c>
      <c r="K4" s="52"/>
      <c r="L4" s="52" t="s">
        <v>298</v>
      </c>
      <c r="M4" s="52"/>
      <c r="N4" s="52" t="s">
        <v>70</v>
      </c>
    </row>
    <row r="5" s="51" customFormat="1" ht="15" customHeight="1" spans="1:14">
      <c r="A5" s="52"/>
      <c r="B5" s="52"/>
      <c r="C5" s="52"/>
      <c r="D5" s="52"/>
      <c r="E5" s="52"/>
      <c r="F5" s="52"/>
      <c r="G5" s="52"/>
      <c r="H5" s="52"/>
      <c r="I5" s="52"/>
      <c r="J5" s="52"/>
      <c r="K5" s="52"/>
      <c r="L5" s="52"/>
      <c r="M5" s="52"/>
      <c r="N5" s="52"/>
    </row>
    <row r="6" s="51" customFormat="1" ht="15" customHeight="1" spans="1:14">
      <c r="A6" s="52"/>
      <c r="B6" s="52"/>
      <c r="C6" s="53" t="s">
        <v>299</v>
      </c>
      <c r="D6" s="53"/>
      <c r="E6" s="52">
        <v>285.3</v>
      </c>
      <c r="F6" s="52">
        <v>285.3</v>
      </c>
      <c r="G6" s="52"/>
      <c r="H6" s="52">
        <v>285.3</v>
      </c>
      <c r="I6" s="52"/>
      <c r="J6" s="52">
        <v>10</v>
      </c>
      <c r="K6" s="52"/>
      <c r="L6" s="63">
        <f>H6/F6</f>
        <v>1</v>
      </c>
      <c r="M6" s="63"/>
      <c r="N6" s="52">
        <v>10</v>
      </c>
    </row>
    <row r="7" s="51" customFormat="1" ht="15" customHeight="1" spans="1:14">
      <c r="A7" s="52"/>
      <c r="B7" s="52"/>
      <c r="C7" s="52" t="s">
        <v>300</v>
      </c>
      <c r="D7" s="52"/>
      <c r="E7" s="52"/>
      <c r="F7" s="52"/>
      <c r="G7" s="52"/>
      <c r="H7" s="52"/>
      <c r="I7" s="52"/>
      <c r="J7" s="52" t="s">
        <v>303</v>
      </c>
      <c r="K7" s="52"/>
      <c r="L7" s="63"/>
      <c r="M7" s="63"/>
      <c r="N7" s="52" t="s">
        <v>303</v>
      </c>
    </row>
    <row r="8" s="51" customFormat="1" ht="15" customHeight="1" spans="1:14">
      <c r="A8" s="52"/>
      <c r="B8" s="52"/>
      <c r="C8" s="52" t="s">
        <v>301</v>
      </c>
      <c r="D8" s="52"/>
      <c r="E8" s="52">
        <v>285.3</v>
      </c>
      <c r="F8" s="52">
        <v>285.3</v>
      </c>
      <c r="G8" s="52"/>
      <c r="H8" s="54">
        <v>285.3</v>
      </c>
      <c r="I8" s="52"/>
      <c r="J8" s="52">
        <v>10</v>
      </c>
      <c r="K8" s="52"/>
      <c r="L8" s="63">
        <f>H8/F8</f>
        <v>1</v>
      </c>
      <c r="M8" s="63"/>
      <c r="N8" s="52">
        <v>10</v>
      </c>
    </row>
    <row r="9" s="51" customFormat="1" ht="15" customHeight="1" spans="1:14">
      <c r="A9" s="52"/>
      <c r="B9" s="52"/>
      <c r="C9" s="52" t="s">
        <v>302</v>
      </c>
      <c r="D9" s="52"/>
      <c r="E9" s="52"/>
      <c r="F9" s="52"/>
      <c r="G9" s="52"/>
      <c r="H9" s="52"/>
      <c r="I9" s="52"/>
      <c r="J9" s="52" t="s">
        <v>303</v>
      </c>
      <c r="K9" s="52"/>
      <c r="L9" s="63"/>
      <c r="M9" s="63"/>
      <c r="N9" s="52" t="s">
        <v>303</v>
      </c>
    </row>
    <row r="10" s="51" customFormat="1" ht="15" customHeight="1" spans="1:14">
      <c r="A10" s="52" t="s">
        <v>304</v>
      </c>
      <c r="B10" s="52" t="s">
        <v>75</v>
      </c>
      <c r="C10" s="52"/>
      <c r="D10" s="52"/>
      <c r="E10" s="52"/>
      <c r="F10" s="52"/>
      <c r="G10" s="52"/>
      <c r="H10" s="52" t="s">
        <v>305</v>
      </c>
      <c r="I10" s="52"/>
      <c r="J10" s="52"/>
      <c r="K10" s="52"/>
      <c r="L10" s="52"/>
      <c r="M10" s="52"/>
      <c r="N10" s="52"/>
    </row>
    <row r="11" s="51" customFormat="1" ht="93" customHeight="1" spans="1:14">
      <c r="A11" s="52"/>
      <c r="B11" s="52" t="s">
        <v>1016</v>
      </c>
      <c r="C11" s="52"/>
      <c r="D11" s="52"/>
      <c r="E11" s="52"/>
      <c r="F11" s="52"/>
      <c r="G11" s="52"/>
      <c r="H11" s="52" t="s">
        <v>1016</v>
      </c>
      <c r="I11" s="52"/>
      <c r="J11" s="52"/>
      <c r="K11" s="52"/>
      <c r="L11" s="52"/>
      <c r="M11" s="52"/>
      <c r="N11" s="52"/>
    </row>
    <row r="12" s="51" customFormat="1" ht="18.95" customHeight="1" spans="1:14">
      <c r="A12" s="55" t="s">
        <v>308</v>
      </c>
      <c r="B12" s="56" t="s">
        <v>82</v>
      </c>
      <c r="C12" s="56" t="s">
        <v>83</v>
      </c>
      <c r="D12" s="56" t="s">
        <v>84</v>
      </c>
      <c r="E12" s="56"/>
      <c r="F12" s="56"/>
      <c r="G12" s="56" t="s">
        <v>85</v>
      </c>
      <c r="H12" s="56" t="s">
        <v>86</v>
      </c>
      <c r="I12" s="56" t="s">
        <v>69</v>
      </c>
      <c r="J12" s="56"/>
      <c r="K12" s="56" t="s">
        <v>70</v>
      </c>
      <c r="L12" s="56"/>
      <c r="M12" s="56" t="s">
        <v>87</v>
      </c>
      <c r="N12" s="56"/>
    </row>
    <row r="13" s="51" customFormat="1" ht="39" customHeight="1" spans="1:14">
      <c r="A13" s="55"/>
      <c r="B13" s="56" t="s">
        <v>309</v>
      </c>
      <c r="C13" s="56" t="s">
        <v>310</v>
      </c>
      <c r="D13" s="26" t="s">
        <v>1017</v>
      </c>
      <c r="E13" s="26"/>
      <c r="F13" s="26"/>
      <c r="G13" s="56" t="s">
        <v>1018</v>
      </c>
      <c r="H13" s="56" t="s">
        <v>1018</v>
      </c>
      <c r="I13" s="56">
        <v>8</v>
      </c>
      <c r="J13" s="56"/>
      <c r="K13" s="56">
        <v>8</v>
      </c>
      <c r="L13" s="56"/>
      <c r="M13" s="56"/>
      <c r="N13" s="56"/>
    </row>
    <row r="14" s="51" customFormat="1" ht="19" customHeight="1" spans="1:14">
      <c r="A14" s="55"/>
      <c r="B14" s="56"/>
      <c r="C14" s="56"/>
      <c r="D14" s="26" t="s">
        <v>1019</v>
      </c>
      <c r="E14" s="26"/>
      <c r="F14" s="26"/>
      <c r="G14" s="56" t="s">
        <v>1020</v>
      </c>
      <c r="H14" s="56" t="s">
        <v>1020</v>
      </c>
      <c r="I14" s="56">
        <v>8</v>
      </c>
      <c r="J14" s="56"/>
      <c r="K14" s="56">
        <v>8</v>
      </c>
      <c r="L14" s="56"/>
      <c r="M14" s="56"/>
      <c r="N14" s="56"/>
    </row>
    <row r="15" s="51" customFormat="1" ht="19" customHeight="1" spans="1:14">
      <c r="A15" s="55"/>
      <c r="B15" s="56"/>
      <c r="C15" s="56"/>
      <c r="D15" s="26" t="s">
        <v>163</v>
      </c>
      <c r="E15" s="26"/>
      <c r="F15" s="26"/>
      <c r="G15" s="57">
        <v>1</v>
      </c>
      <c r="H15" s="57">
        <v>1</v>
      </c>
      <c r="I15" s="56">
        <v>10</v>
      </c>
      <c r="J15" s="56"/>
      <c r="K15" s="56">
        <v>10</v>
      </c>
      <c r="L15" s="56"/>
      <c r="M15" s="56"/>
      <c r="N15" s="56"/>
    </row>
    <row r="16" s="51" customFormat="1" ht="19" customHeight="1" spans="1:14">
      <c r="A16" s="55"/>
      <c r="B16" s="56"/>
      <c r="C16" s="56"/>
      <c r="D16" s="26" t="s">
        <v>1021</v>
      </c>
      <c r="E16" s="26"/>
      <c r="F16" s="26"/>
      <c r="G16" s="56" t="s">
        <v>1022</v>
      </c>
      <c r="H16" s="56" t="s">
        <v>1022</v>
      </c>
      <c r="I16" s="56">
        <v>8</v>
      </c>
      <c r="J16" s="56"/>
      <c r="K16" s="56">
        <v>8</v>
      </c>
      <c r="L16" s="56"/>
      <c r="M16" s="56"/>
      <c r="N16" s="56"/>
    </row>
    <row r="17" s="51" customFormat="1" ht="27" customHeight="1" spans="1:14">
      <c r="A17" s="55"/>
      <c r="B17" s="56"/>
      <c r="C17" s="56" t="s">
        <v>315</v>
      </c>
      <c r="D17" s="26" t="s">
        <v>1023</v>
      </c>
      <c r="E17" s="26"/>
      <c r="F17" s="26"/>
      <c r="G17" s="57" t="s">
        <v>107</v>
      </c>
      <c r="H17" s="57">
        <v>1</v>
      </c>
      <c r="I17" s="56">
        <v>9</v>
      </c>
      <c r="J17" s="56"/>
      <c r="K17" s="56">
        <v>9</v>
      </c>
      <c r="L17" s="56"/>
      <c r="M17" s="56"/>
      <c r="N17" s="56"/>
    </row>
    <row r="18" s="51" customFormat="1" ht="31" customHeight="1" spans="1:14">
      <c r="A18" s="55"/>
      <c r="B18" s="56"/>
      <c r="C18" s="56" t="s">
        <v>317</v>
      </c>
      <c r="D18" s="26" t="s">
        <v>1024</v>
      </c>
      <c r="E18" s="26"/>
      <c r="F18" s="26"/>
      <c r="G18" s="56" t="s">
        <v>1024</v>
      </c>
      <c r="H18" s="56" t="s">
        <v>1024</v>
      </c>
      <c r="I18" s="56">
        <v>9</v>
      </c>
      <c r="J18" s="56"/>
      <c r="K18" s="56">
        <v>9</v>
      </c>
      <c r="L18" s="56"/>
      <c r="M18" s="56"/>
      <c r="N18" s="56"/>
    </row>
    <row r="19" s="51" customFormat="1" ht="22" customHeight="1" spans="1:14">
      <c r="A19" s="55"/>
      <c r="B19" s="56"/>
      <c r="C19" s="56" t="s">
        <v>319</v>
      </c>
      <c r="D19" s="26" t="s">
        <v>1025</v>
      </c>
      <c r="E19" s="26"/>
      <c r="F19" s="26"/>
      <c r="G19" s="57" t="s">
        <v>107</v>
      </c>
      <c r="H19" s="57">
        <v>1</v>
      </c>
      <c r="I19" s="56">
        <v>8</v>
      </c>
      <c r="J19" s="56"/>
      <c r="K19" s="56">
        <v>8</v>
      </c>
      <c r="L19" s="56"/>
      <c r="M19" s="56"/>
      <c r="N19" s="56"/>
    </row>
    <row r="20" s="51" customFormat="1" ht="27" customHeight="1" spans="1:14">
      <c r="A20" s="55"/>
      <c r="B20" s="56" t="s">
        <v>321</v>
      </c>
      <c r="C20" s="56" t="s">
        <v>122</v>
      </c>
      <c r="D20" s="26" t="s">
        <v>1026</v>
      </c>
      <c r="E20" s="26"/>
      <c r="F20" s="26"/>
      <c r="G20" s="56" t="s">
        <v>389</v>
      </c>
      <c r="H20" s="56" t="s">
        <v>389</v>
      </c>
      <c r="I20" s="56">
        <v>6</v>
      </c>
      <c r="J20" s="56"/>
      <c r="K20" s="56">
        <v>6</v>
      </c>
      <c r="L20" s="56"/>
      <c r="M20" s="56"/>
      <c r="N20" s="56"/>
    </row>
    <row r="21" s="51" customFormat="1" ht="18" customHeight="1" spans="1:14">
      <c r="A21" s="55"/>
      <c r="B21" s="56"/>
      <c r="C21" s="56" t="s">
        <v>124</v>
      </c>
      <c r="D21" s="26" t="s">
        <v>1027</v>
      </c>
      <c r="E21" s="26"/>
      <c r="F21" s="26"/>
      <c r="G21" s="56" t="s">
        <v>389</v>
      </c>
      <c r="H21" s="56" t="s">
        <v>389</v>
      </c>
      <c r="I21" s="56">
        <v>6</v>
      </c>
      <c r="J21" s="56"/>
      <c r="K21" s="56">
        <v>6</v>
      </c>
      <c r="L21" s="56"/>
      <c r="M21" s="56"/>
      <c r="N21" s="56"/>
    </row>
    <row r="22" s="51" customFormat="1" ht="18" customHeight="1" spans="1:14">
      <c r="A22" s="55"/>
      <c r="B22" s="56"/>
      <c r="C22" s="56"/>
      <c r="D22" s="26" t="s">
        <v>1028</v>
      </c>
      <c r="E22" s="26"/>
      <c r="F22" s="26"/>
      <c r="G22" s="56" t="s">
        <v>389</v>
      </c>
      <c r="H22" s="56" t="s">
        <v>389</v>
      </c>
      <c r="I22" s="56">
        <v>6</v>
      </c>
      <c r="J22" s="56"/>
      <c r="K22" s="56">
        <v>6</v>
      </c>
      <c r="L22" s="56"/>
      <c r="M22" s="56"/>
      <c r="N22" s="56"/>
    </row>
    <row r="23" s="51" customFormat="1" ht="26" customHeight="1" spans="1:14">
      <c r="A23" s="55"/>
      <c r="B23" s="56"/>
      <c r="C23" s="56" t="s">
        <v>126</v>
      </c>
      <c r="D23" s="26" t="s">
        <v>1029</v>
      </c>
      <c r="E23" s="26"/>
      <c r="F23" s="26"/>
      <c r="G23" s="56" t="s">
        <v>389</v>
      </c>
      <c r="H23" s="56" t="s">
        <v>389</v>
      </c>
      <c r="I23" s="56">
        <v>6</v>
      </c>
      <c r="J23" s="56"/>
      <c r="K23" s="56">
        <v>6</v>
      </c>
      <c r="L23" s="56"/>
      <c r="M23" s="56"/>
      <c r="N23" s="56"/>
    </row>
    <row r="24" s="51" customFormat="1" ht="30" customHeight="1" spans="1:14">
      <c r="A24" s="55"/>
      <c r="B24" s="56"/>
      <c r="C24" s="56" t="s">
        <v>327</v>
      </c>
      <c r="D24" s="26" t="s">
        <v>1030</v>
      </c>
      <c r="E24" s="26"/>
      <c r="F24" s="26"/>
      <c r="G24" s="56" t="s">
        <v>389</v>
      </c>
      <c r="H24" s="56" t="s">
        <v>389</v>
      </c>
      <c r="I24" s="56">
        <v>6</v>
      </c>
      <c r="J24" s="56"/>
      <c r="K24" s="56">
        <v>6</v>
      </c>
      <c r="L24" s="56"/>
      <c r="M24" s="56"/>
      <c r="N24" s="56"/>
    </row>
    <row r="25" s="51" customFormat="1" ht="42" customHeight="1" spans="1:14">
      <c r="A25" s="55"/>
      <c r="B25" s="56" t="s">
        <v>332</v>
      </c>
      <c r="C25" s="56" t="s">
        <v>333</v>
      </c>
      <c r="D25" s="26" t="s">
        <v>817</v>
      </c>
      <c r="E25" s="26"/>
      <c r="F25" s="26"/>
      <c r="G25" s="57">
        <v>1</v>
      </c>
      <c r="H25" s="57">
        <v>1</v>
      </c>
      <c r="I25" s="56">
        <v>10</v>
      </c>
      <c r="J25" s="56"/>
      <c r="K25" s="56">
        <v>10</v>
      </c>
      <c r="L25" s="56"/>
      <c r="M25" s="56"/>
      <c r="N25" s="56"/>
    </row>
    <row r="26" s="51" customFormat="1" ht="15" customHeight="1" spans="1:14">
      <c r="A26" s="58" t="s">
        <v>336</v>
      </c>
      <c r="B26" s="58"/>
      <c r="C26" s="58"/>
      <c r="D26" s="58"/>
      <c r="E26" s="58"/>
      <c r="F26" s="58"/>
      <c r="G26" s="58"/>
      <c r="H26" s="58"/>
      <c r="I26" s="58">
        <f>SUM(I13:I25)</f>
        <v>100</v>
      </c>
      <c r="J26" s="58"/>
      <c r="K26" s="58">
        <v>100</v>
      </c>
      <c r="L26" s="58"/>
      <c r="M26" s="64"/>
      <c r="N26" s="64"/>
    </row>
    <row r="27" s="51" customFormat="1" spans="1:14">
      <c r="A27" s="59" t="s">
        <v>337</v>
      </c>
      <c r="B27" s="60" t="s">
        <v>338</v>
      </c>
      <c r="C27" s="61"/>
      <c r="D27" s="61"/>
      <c r="E27" s="61"/>
      <c r="F27" s="61"/>
      <c r="G27" s="61"/>
      <c r="H27" s="61"/>
      <c r="I27" s="61"/>
      <c r="J27" s="61"/>
      <c r="K27" s="61"/>
      <c r="L27" s="61"/>
      <c r="M27" s="61"/>
      <c r="N27" s="65"/>
    </row>
    <row r="28" s="51" customFormat="1" spans="1:14">
      <c r="A28" s="62" t="s">
        <v>339</v>
      </c>
      <c r="B28" s="62"/>
      <c r="C28" s="62"/>
      <c r="D28" s="62"/>
      <c r="E28" s="62"/>
      <c r="F28" s="62"/>
      <c r="G28" s="62"/>
      <c r="H28" s="62"/>
      <c r="I28" s="62"/>
      <c r="J28" s="62"/>
      <c r="K28" s="62"/>
      <c r="L28" s="62"/>
      <c r="M28" s="62"/>
      <c r="N28" s="62"/>
    </row>
    <row r="29" s="51" customFormat="1" ht="51.95" customHeight="1" spans="1:14">
      <c r="A29" s="62" t="s">
        <v>340</v>
      </c>
      <c r="B29" s="62"/>
      <c r="C29" s="62"/>
      <c r="D29" s="62"/>
      <c r="E29" s="62"/>
      <c r="F29" s="62"/>
      <c r="G29" s="62"/>
      <c r="H29" s="62"/>
      <c r="I29" s="62"/>
      <c r="J29" s="62"/>
      <c r="K29" s="62"/>
      <c r="L29" s="62"/>
      <c r="M29" s="62"/>
      <c r="N29" s="62"/>
    </row>
    <row r="30" s="51" customFormat="1" ht="41.1" customHeight="1" spans="1:14">
      <c r="A30" s="62" t="s">
        <v>341</v>
      </c>
      <c r="B30" s="62"/>
      <c r="C30" s="62"/>
      <c r="D30" s="62"/>
      <c r="E30" s="62"/>
      <c r="F30" s="62"/>
      <c r="G30" s="62"/>
      <c r="H30" s="62"/>
      <c r="I30" s="62"/>
      <c r="J30" s="62"/>
      <c r="K30" s="62"/>
      <c r="L30" s="62"/>
      <c r="M30" s="62"/>
      <c r="N30" s="62"/>
    </row>
    <row r="31" s="51" customFormat="1" ht="15.95" customHeight="1"/>
  </sheetData>
  <mergeCells count="109">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A26:H26"/>
    <mergeCell ref="I26:J26"/>
    <mergeCell ref="K26:L26"/>
    <mergeCell ref="M26:N26"/>
    <mergeCell ref="B27:N27"/>
    <mergeCell ref="A28:N28"/>
    <mergeCell ref="A29:N29"/>
    <mergeCell ref="A30:N30"/>
    <mergeCell ref="A10:A11"/>
    <mergeCell ref="A12:A25"/>
    <mergeCell ref="B13:B19"/>
    <mergeCell ref="B20:B24"/>
    <mergeCell ref="C13:C16"/>
    <mergeCell ref="C21:C22"/>
    <mergeCell ref="E4:E5"/>
    <mergeCell ref="N4:N5"/>
    <mergeCell ref="A4:B9"/>
    <mergeCell ref="C4:D5"/>
    <mergeCell ref="F4:G5"/>
    <mergeCell ref="H4:I5"/>
    <mergeCell ref="J4:K5"/>
    <mergeCell ref="L4:M5"/>
  </mergeCells>
  <pageMargins left="0.75" right="0.75" top="1" bottom="1" header="0.511805555555556" footer="0.511805555555556"/>
  <pageSetup paperSize="9" scale="83" orientation="portrait"/>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44"/>
  <sheetViews>
    <sheetView workbookViewId="0">
      <selection activeCell="C2" sqref="C2:N2"/>
    </sheetView>
  </sheetViews>
  <sheetFormatPr defaultColWidth="9" defaultRowHeight="13.5"/>
  <cols>
    <col min="1" max="1" width="5.25" customWidth="1"/>
    <col min="3" max="3" width="7.25" customWidth="1"/>
    <col min="5" max="5" width="12.375" customWidth="1"/>
    <col min="6" max="6" width="2.375" hidden="1" customWidth="1"/>
    <col min="7" max="7" width="11" customWidth="1"/>
    <col min="8" max="8" width="10.125" customWidth="1"/>
    <col min="9" max="9" width="6.875" customWidth="1"/>
    <col min="10" max="10" width="0.875" customWidth="1"/>
    <col min="11" max="11" width="8" customWidth="1"/>
    <col min="12" max="12" width="1" customWidth="1"/>
    <col min="13" max="13" width="6.875" customWidth="1"/>
    <col min="14" max="14" width="12.875" customWidth="1"/>
  </cols>
  <sheetData>
    <row r="1" ht="42" customHeight="1" spans="1:14">
      <c r="A1" s="1" t="s">
        <v>1031</v>
      </c>
      <c r="B1" s="1"/>
      <c r="C1" s="1"/>
      <c r="D1" s="1"/>
      <c r="E1" s="1"/>
      <c r="F1" s="1"/>
      <c r="G1" s="1"/>
      <c r="H1" s="1"/>
      <c r="I1" s="1"/>
      <c r="J1" s="1"/>
      <c r="K1" s="1"/>
      <c r="L1" s="1"/>
      <c r="M1" s="1"/>
      <c r="N1" s="1"/>
    </row>
    <row r="2" ht="15" customHeight="1" spans="1:14">
      <c r="A2" s="2" t="s">
        <v>181</v>
      </c>
      <c r="B2" s="2"/>
      <c r="C2" s="2" t="s">
        <v>1032</v>
      </c>
      <c r="D2" s="2"/>
      <c r="E2" s="2"/>
      <c r="F2" s="2"/>
      <c r="G2" s="2"/>
      <c r="H2" s="2"/>
      <c r="I2" s="2"/>
      <c r="J2" s="2"/>
      <c r="K2" s="2"/>
      <c r="L2" s="2"/>
      <c r="M2" s="2"/>
      <c r="N2" s="2"/>
    </row>
    <row r="3" ht="15" customHeight="1" spans="1:14">
      <c r="A3" s="2" t="s">
        <v>182</v>
      </c>
      <c r="B3" s="2"/>
      <c r="C3" s="2"/>
      <c r="D3" s="2"/>
      <c r="E3" s="2"/>
      <c r="F3" s="2"/>
      <c r="G3" s="2"/>
      <c r="H3" s="2" t="s">
        <v>295</v>
      </c>
      <c r="I3" s="2"/>
      <c r="J3" s="2" t="s">
        <v>1033</v>
      </c>
      <c r="K3" s="2"/>
      <c r="L3" s="2"/>
      <c r="M3" s="2"/>
      <c r="N3" s="2"/>
    </row>
    <row r="4" ht="15" customHeight="1" spans="1:14">
      <c r="A4" s="2" t="s">
        <v>183</v>
      </c>
      <c r="B4" s="2"/>
      <c r="C4" s="2"/>
      <c r="D4" s="2"/>
      <c r="E4" s="2" t="s">
        <v>65</v>
      </c>
      <c r="F4" s="2" t="s">
        <v>296</v>
      </c>
      <c r="G4" s="2"/>
      <c r="H4" s="2" t="s">
        <v>297</v>
      </c>
      <c r="I4" s="2"/>
      <c r="J4" s="2" t="s">
        <v>69</v>
      </c>
      <c r="K4" s="2"/>
      <c r="L4" s="2" t="s">
        <v>298</v>
      </c>
      <c r="M4" s="2"/>
      <c r="N4" s="2" t="s">
        <v>70</v>
      </c>
    </row>
    <row r="5" ht="15" customHeight="1" spans="1:14">
      <c r="A5" s="2"/>
      <c r="B5" s="2"/>
      <c r="C5" s="2"/>
      <c r="D5" s="2"/>
      <c r="E5" s="2"/>
      <c r="F5" s="2"/>
      <c r="G5" s="2"/>
      <c r="H5" s="2"/>
      <c r="I5" s="2"/>
      <c r="J5" s="2"/>
      <c r="K5" s="2"/>
      <c r="L5" s="2"/>
      <c r="M5" s="2"/>
      <c r="N5" s="2"/>
    </row>
    <row r="6" ht="15" customHeight="1" spans="1:14">
      <c r="A6" s="2"/>
      <c r="B6" s="2"/>
      <c r="C6" s="3" t="s">
        <v>299</v>
      </c>
      <c r="D6" s="3"/>
      <c r="E6" s="20">
        <f t="shared" ref="E6:H6" si="0">E8</f>
        <v>77.47</v>
      </c>
      <c r="F6" s="20">
        <f t="shared" si="0"/>
        <v>77.47</v>
      </c>
      <c r="G6" s="20"/>
      <c r="H6" s="20">
        <f t="shared" si="0"/>
        <v>48.77</v>
      </c>
      <c r="I6" s="20"/>
      <c r="J6" s="46">
        <v>10</v>
      </c>
      <c r="K6" s="46"/>
      <c r="L6" s="36">
        <f>H6/F6</f>
        <v>0.629534013166387</v>
      </c>
      <c r="M6" s="36"/>
      <c r="N6" s="47">
        <f>J6*L6</f>
        <v>6.29534013166387</v>
      </c>
    </row>
    <row r="7" ht="15" customHeight="1" spans="1:14">
      <c r="A7" s="2"/>
      <c r="B7" s="2"/>
      <c r="C7" s="2" t="s">
        <v>300</v>
      </c>
      <c r="D7" s="2"/>
      <c r="E7" s="21"/>
      <c r="F7" s="21"/>
      <c r="G7" s="21"/>
      <c r="H7" s="21"/>
      <c r="I7" s="21"/>
      <c r="J7" s="48"/>
      <c r="K7" s="48"/>
      <c r="L7" s="29"/>
      <c r="M7" s="29"/>
      <c r="N7" s="30"/>
    </row>
    <row r="8" ht="15" customHeight="1" spans="1:14">
      <c r="A8" s="2"/>
      <c r="B8" s="2"/>
      <c r="C8" s="2" t="s">
        <v>301</v>
      </c>
      <c r="D8" s="2"/>
      <c r="E8" s="2">
        <v>77.47</v>
      </c>
      <c r="F8" s="2">
        <v>77.47</v>
      </c>
      <c r="G8" s="2"/>
      <c r="H8" s="2">
        <v>48.77</v>
      </c>
      <c r="I8" s="2"/>
      <c r="J8" s="49">
        <v>10</v>
      </c>
      <c r="K8" s="49"/>
      <c r="L8" s="19">
        <f>H8/F8</f>
        <v>0.629534013166387</v>
      </c>
      <c r="M8" s="19"/>
      <c r="N8" s="50">
        <f>J8*L8</f>
        <v>6.29534013166387</v>
      </c>
    </row>
    <row r="9" ht="15" customHeight="1" spans="1:14">
      <c r="A9" s="2"/>
      <c r="B9" s="2"/>
      <c r="C9" s="2" t="s">
        <v>302</v>
      </c>
      <c r="D9" s="2"/>
      <c r="E9" s="2"/>
      <c r="F9" s="2"/>
      <c r="G9" s="2"/>
      <c r="H9" s="2"/>
      <c r="I9" s="2"/>
      <c r="J9" s="2" t="s">
        <v>303</v>
      </c>
      <c r="K9" s="2"/>
      <c r="L9" s="2"/>
      <c r="M9" s="2"/>
      <c r="N9" s="2" t="s">
        <v>303</v>
      </c>
    </row>
    <row r="10" ht="15" customHeight="1" spans="1:14">
      <c r="A10" s="2" t="s">
        <v>304</v>
      </c>
      <c r="B10" s="2" t="s">
        <v>75</v>
      </c>
      <c r="C10" s="2"/>
      <c r="D10" s="2"/>
      <c r="E10" s="2"/>
      <c r="F10" s="2"/>
      <c r="G10" s="2"/>
      <c r="H10" s="2" t="s">
        <v>305</v>
      </c>
      <c r="I10" s="2"/>
      <c r="J10" s="2"/>
      <c r="K10" s="2"/>
      <c r="L10" s="2"/>
      <c r="M10" s="2"/>
      <c r="N10" s="2"/>
    </row>
    <row r="11" ht="51" customHeight="1" spans="1:14">
      <c r="A11" s="2"/>
      <c r="B11" s="4" t="s">
        <v>1034</v>
      </c>
      <c r="C11" s="4"/>
      <c r="D11" s="4"/>
      <c r="E11" s="4"/>
      <c r="F11" s="4"/>
      <c r="G11" s="4"/>
      <c r="H11" s="4" t="s">
        <v>1035</v>
      </c>
      <c r="I11" s="4"/>
      <c r="J11" s="4"/>
      <c r="K11" s="4"/>
      <c r="L11" s="4"/>
      <c r="M11" s="4"/>
      <c r="N11" s="4"/>
    </row>
    <row r="12" ht="18.95" customHeight="1" spans="1:14">
      <c r="A12" s="5" t="s">
        <v>308</v>
      </c>
      <c r="B12" s="6" t="s">
        <v>82</v>
      </c>
      <c r="C12" s="6" t="s">
        <v>83</v>
      </c>
      <c r="D12" s="6" t="s">
        <v>84</v>
      </c>
      <c r="E12" s="6"/>
      <c r="F12" s="6"/>
      <c r="G12" s="6" t="s">
        <v>85</v>
      </c>
      <c r="H12" s="6" t="s">
        <v>86</v>
      </c>
      <c r="I12" s="6" t="s">
        <v>69</v>
      </c>
      <c r="J12" s="6"/>
      <c r="K12" s="6" t="s">
        <v>70</v>
      </c>
      <c r="L12" s="6"/>
      <c r="M12" s="6" t="s">
        <v>87</v>
      </c>
      <c r="N12" s="6"/>
    </row>
    <row r="13" ht="15" customHeight="1" spans="1:14">
      <c r="A13" s="5"/>
      <c r="B13" s="6" t="s">
        <v>309</v>
      </c>
      <c r="C13" s="6" t="s">
        <v>310</v>
      </c>
      <c r="D13" s="7" t="s">
        <v>1036</v>
      </c>
      <c r="E13" s="7"/>
      <c r="F13" s="7"/>
      <c r="G13" s="6">
        <v>500</v>
      </c>
      <c r="H13" s="8">
        <v>0.6</v>
      </c>
      <c r="I13" s="6">
        <v>5</v>
      </c>
      <c r="J13" s="6"/>
      <c r="K13" s="6">
        <f t="shared" ref="K13:K17" si="1">H13*I13</f>
        <v>3</v>
      </c>
      <c r="L13" s="6"/>
      <c r="M13" s="6"/>
      <c r="N13" s="6"/>
    </row>
    <row r="14" ht="15" customHeight="1" spans="1:14">
      <c r="A14" s="5"/>
      <c r="B14" s="6"/>
      <c r="C14" s="6"/>
      <c r="D14" s="7" t="s">
        <v>1037</v>
      </c>
      <c r="E14" s="7"/>
      <c r="F14" s="7"/>
      <c r="G14" s="6">
        <v>4</v>
      </c>
      <c r="H14" s="8">
        <v>1</v>
      </c>
      <c r="I14" s="6">
        <v>5</v>
      </c>
      <c r="J14" s="6"/>
      <c r="K14" s="6">
        <f t="shared" si="1"/>
        <v>5</v>
      </c>
      <c r="L14" s="6"/>
      <c r="M14" s="6"/>
      <c r="N14" s="6"/>
    </row>
    <row r="15" ht="15" customHeight="1" spans="1:14">
      <c r="A15" s="5"/>
      <c r="B15" s="6"/>
      <c r="C15" s="6"/>
      <c r="D15" s="7" t="s">
        <v>1038</v>
      </c>
      <c r="E15" s="7"/>
      <c r="F15" s="7"/>
      <c r="G15" s="6">
        <v>5</v>
      </c>
      <c r="H15" s="8">
        <v>1</v>
      </c>
      <c r="I15" s="6">
        <v>5</v>
      </c>
      <c r="J15" s="6"/>
      <c r="K15" s="6">
        <f t="shared" si="1"/>
        <v>5</v>
      </c>
      <c r="L15" s="6"/>
      <c r="M15" s="6"/>
      <c r="N15" s="6"/>
    </row>
    <row r="16" ht="15" customHeight="1" spans="1:14">
      <c r="A16" s="5"/>
      <c r="B16" s="6"/>
      <c r="C16" s="6" t="s">
        <v>315</v>
      </c>
      <c r="D16" s="7" t="s">
        <v>1039</v>
      </c>
      <c r="E16" s="7"/>
      <c r="F16" s="7"/>
      <c r="G16" s="25" t="s">
        <v>1040</v>
      </c>
      <c r="H16" s="43">
        <v>0.935</v>
      </c>
      <c r="I16" s="6">
        <v>10</v>
      </c>
      <c r="J16" s="6"/>
      <c r="K16" s="6">
        <v>10</v>
      </c>
      <c r="L16" s="6"/>
      <c r="M16" s="6"/>
      <c r="N16" s="6"/>
    </row>
    <row r="17" ht="15" customHeight="1" spans="1:14">
      <c r="A17" s="5"/>
      <c r="B17" s="6"/>
      <c r="C17" s="6"/>
      <c r="D17" s="7" t="s">
        <v>1041</v>
      </c>
      <c r="E17" s="7"/>
      <c r="F17" s="7"/>
      <c r="G17" s="25" t="s">
        <v>1042</v>
      </c>
      <c r="H17" s="8">
        <v>0.89</v>
      </c>
      <c r="I17" s="6">
        <v>10</v>
      </c>
      <c r="J17" s="6"/>
      <c r="K17" s="6">
        <v>10</v>
      </c>
      <c r="L17" s="6"/>
      <c r="M17" s="6"/>
      <c r="N17" s="6"/>
    </row>
    <row r="18" ht="15" customHeight="1" spans="1:14">
      <c r="A18" s="5"/>
      <c r="B18" s="6"/>
      <c r="C18" s="6"/>
      <c r="D18" s="7" t="s">
        <v>163</v>
      </c>
      <c r="E18" s="7"/>
      <c r="F18" s="7"/>
      <c r="G18" s="44">
        <v>1</v>
      </c>
      <c r="H18" s="45">
        <v>0.6295</v>
      </c>
      <c r="I18" s="6">
        <v>10</v>
      </c>
      <c r="J18" s="6"/>
      <c r="K18" s="6">
        <v>6.3</v>
      </c>
      <c r="L18" s="6"/>
      <c r="M18" s="6"/>
      <c r="N18" s="6"/>
    </row>
    <row r="19" ht="15" customHeight="1" spans="1:14">
      <c r="A19" s="5"/>
      <c r="B19" s="6"/>
      <c r="C19" s="6" t="s">
        <v>317</v>
      </c>
      <c r="D19" s="7" t="s">
        <v>484</v>
      </c>
      <c r="E19" s="7"/>
      <c r="F19" s="7"/>
      <c r="G19" s="6" t="s">
        <v>485</v>
      </c>
      <c r="H19" s="8">
        <v>1</v>
      </c>
      <c r="I19" s="6">
        <v>5</v>
      </c>
      <c r="J19" s="6"/>
      <c r="K19" s="6">
        <f>H19*I19</f>
        <v>5</v>
      </c>
      <c r="L19" s="6"/>
      <c r="M19" s="6"/>
      <c r="N19" s="6"/>
    </row>
    <row r="20" ht="26.1" customHeight="1" spans="1:14">
      <c r="A20" s="5"/>
      <c r="B20" s="6"/>
      <c r="C20" s="6"/>
      <c r="D20" s="7" t="s">
        <v>486</v>
      </c>
      <c r="E20" s="7"/>
      <c r="F20" s="7"/>
      <c r="G20" s="6" t="s">
        <v>487</v>
      </c>
      <c r="H20" s="8">
        <v>1</v>
      </c>
      <c r="I20" s="6">
        <v>5</v>
      </c>
      <c r="J20" s="6"/>
      <c r="K20" s="6">
        <f>H20*I20</f>
        <v>5</v>
      </c>
      <c r="L20" s="6"/>
      <c r="M20" s="6"/>
      <c r="N20" s="6"/>
    </row>
    <row r="21" ht="15" customHeight="1" spans="1:14">
      <c r="A21" s="5"/>
      <c r="B21" s="6"/>
      <c r="C21" s="6" t="s">
        <v>319</v>
      </c>
      <c r="D21" s="7" t="s">
        <v>446</v>
      </c>
      <c r="E21" s="7"/>
      <c r="F21" s="7"/>
      <c r="G21" s="6" t="s">
        <v>488</v>
      </c>
      <c r="H21" s="6" t="s">
        <v>488</v>
      </c>
      <c r="I21" s="6">
        <v>5</v>
      </c>
      <c r="J21" s="6"/>
      <c r="K21" s="6">
        <v>5</v>
      </c>
      <c r="L21" s="6"/>
      <c r="M21" s="6"/>
      <c r="N21" s="6"/>
    </row>
    <row r="22" ht="15" customHeight="1" spans="1:14">
      <c r="A22" s="5"/>
      <c r="B22" s="6"/>
      <c r="C22" s="6"/>
      <c r="D22" s="7" t="s">
        <v>490</v>
      </c>
      <c r="E22" s="7"/>
      <c r="F22" s="7"/>
      <c r="G22" s="6"/>
      <c r="H22" s="6"/>
      <c r="I22" s="6"/>
      <c r="J22" s="6"/>
      <c r="K22" s="6"/>
      <c r="L22" s="6"/>
      <c r="M22" s="6"/>
      <c r="N22" s="6"/>
    </row>
    <row r="23" ht="15" customHeight="1" spans="1:14">
      <c r="A23" s="5"/>
      <c r="B23" s="6"/>
      <c r="C23" s="6"/>
      <c r="D23" s="7" t="s">
        <v>491</v>
      </c>
      <c r="E23" s="7"/>
      <c r="F23" s="7"/>
      <c r="G23" s="6"/>
      <c r="H23" s="6"/>
      <c r="I23" s="6"/>
      <c r="J23" s="6"/>
      <c r="K23" s="6"/>
      <c r="L23" s="6"/>
      <c r="M23" s="6"/>
      <c r="N23" s="6"/>
    </row>
    <row r="24" ht="24" customHeight="1" spans="1:14">
      <c r="A24" s="5"/>
      <c r="B24" s="6" t="s">
        <v>321</v>
      </c>
      <c r="C24" s="6" t="s">
        <v>122</v>
      </c>
      <c r="D24" s="26" t="s">
        <v>1043</v>
      </c>
      <c r="E24" s="26"/>
      <c r="F24" s="26"/>
      <c r="G24" s="6" t="s">
        <v>1044</v>
      </c>
      <c r="H24" s="6" t="s">
        <v>1044</v>
      </c>
      <c r="I24" s="6">
        <v>5</v>
      </c>
      <c r="J24" s="6"/>
      <c r="K24" s="6">
        <v>5</v>
      </c>
      <c r="L24" s="6"/>
      <c r="M24" s="6"/>
      <c r="N24" s="6"/>
    </row>
    <row r="25" ht="15" customHeight="1" spans="1:14">
      <c r="A25" s="5"/>
      <c r="B25" s="6"/>
      <c r="C25" s="6"/>
      <c r="D25" s="26" t="s">
        <v>490</v>
      </c>
      <c r="E25" s="26"/>
      <c r="F25" s="26"/>
      <c r="G25" s="6"/>
      <c r="H25" s="6"/>
      <c r="I25" s="6"/>
      <c r="J25" s="6"/>
      <c r="K25" s="6"/>
      <c r="L25" s="6"/>
      <c r="M25" s="6"/>
      <c r="N25" s="6"/>
    </row>
    <row r="26" ht="15" customHeight="1" spans="1:14">
      <c r="A26" s="5"/>
      <c r="B26" s="6"/>
      <c r="C26" s="6"/>
      <c r="D26" s="26" t="s">
        <v>491</v>
      </c>
      <c r="E26" s="26"/>
      <c r="F26" s="26"/>
      <c r="G26" s="6"/>
      <c r="H26" s="6"/>
      <c r="I26" s="6"/>
      <c r="J26" s="6"/>
      <c r="K26" s="6"/>
      <c r="L26" s="6"/>
      <c r="M26" s="6"/>
      <c r="N26" s="6"/>
    </row>
    <row r="27" ht="27" customHeight="1" spans="1:14">
      <c r="A27" s="5"/>
      <c r="B27" s="6"/>
      <c r="C27" s="6" t="s">
        <v>124</v>
      </c>
      <c r="D27" s="26" t="s">
        <v>1045</v>
      </c>
      <c r="E27" s="26"/>
      <c r="F27" s="26"/>
      <c r="G27" s="6" t="s">
        <v>616</v>
      </c>
      <c r="H27" s="6" t="s">
        <v>616</v>
      </c>
      <c r="I27" s="6">
        <v>5</v>
      </c>
      <c r="J27" s="6"/>
      <c r="K27" s="6">
        <v>5</v>
      </c>
      <c r="L27" s="6"/>
      <c r="M27" s="6"/>
      <c r="N27" s="6"/>
    </row>
    <row r="28" ht="15" customHeight="1" spans="1:14">
      <c r="A28" s="5"/>
      <c r="B28" s="6"/>
      <c r="C28" s="6"/>
      <c r="D28" s="26" t="s">
        <v>490</v>
      </c>
      <c r="E28" s="26"/>
      <c r="F28" s="26"/>
      <c r="G28" s="6"/>
      <c r="H28" s="6"/>
      <c r="I28" s="6"/>
      <c r="J28" s="6"/>
      <c r="K28" s="6"/>
      <c r="L28" s="6"/>
      <c r="M28" s="6"/>
      <c r="N28" s="6"/>
    </row>
    <row r="29" ht="15" customHeight="1" spans="1:14">
      <c r="A29" s="5"/>
      <c r="B29" s="6"/>
      <c r="C29" s="6"/>
      <c r="D29" s="26" t="s">
        <v>491</v>
      </c>
      <c r="E29" s="26"/>
      <c r="F29" s="26"/>
      <c r="G29" s="6"/>
      <c r="H29" s="6"/>
      <c r="I29" s="6"/>
      <c r="J29" s="6"/>
      <c r="K29" s="6"/>
      <c r="L29" s="6"/>
      <c r="M29" s="6"/>
      <c r="N29" s="6"/>
    </row>
    <row r="30" ht="24" customHeight="1" spans="1:14">
      <c r="A30" s="5"/>
      <c r="B30" s="6"/>
      <c r="C30" s="6" t="s">
        <v>126</v>
      </c>
      <c r="D30" s="26" t="s">
        <v>1046</v>
      </c>
      <c r="E30" s="26"/>
      <c r="F30" s="26"/>
      <c r="G30" s="6" t="s">
        <v>1047</v>
      </c>
      <c r="H30" s="6" t="s">
        <v>1047</v>
      </c>
      <c r="I30" s="6">
        <v>10</v>
      </c>
      <c r="J30" s="6"/>
      <c r="K30" s="6">
        <v>10</v>
      </c>
      <c r="L30" s="6"/>
      <c r="M30" s="6"/>
      <c r="N30" s="6"/>
    </row>
    <row r="31" ht="15" customHeight="1" spans="1:14">
      <c r="A31" s="5"/>
      <c r="B31" s="6"/>
      <c r="C31" s="6"/>
      <c r="D31" s="26" t="s">
        <v>490</v>
      </c>
      <c r="E31" s="26"/>
      <c r="F31" s="26"/>
      <c r="G31" s="6"/>
      <c r="H31" s="6"/>
      <c r="I31" s="6"/>
      <c r="J31" s="6"/>
      <c r="K31" s="6"/>
      <c r="L31" s="6"/>
      <c r="M31" s="6"/>
      <c r="N31" s="6"/>
    </row>
    <row r="32" ht="15" customHeight="1" spans="1:14">
      <c r="A32" s="5"/>
      <c r="B32" s="6"/>
      <c r="C32" s="6"/>
      <c r="D32" s="26" t="s">
        <v>491</v>
      </c>
      <c r="E32" s="26"/>
      <c r="F32" s="26"/>
      <c r="G32" s="6"/>
      <c r="H32" s="6"/>
      <c r="I32" s="6"/>
      <c r="J32" s="6"/>
      <c r="K32" s="6"/>
      <c r="L32" s="6"/>
      <c r="M32" s="6"/>
      <c r="N32" s="6"/>
    </row>
    <row r="33" ht="26.1" customHeight="1" spans="1:14">
      <c r="A33" s="5"/>
      <c r="B33" s="6"/>
      <c r="C33" s="6" t="s">
        <v>327</v>
      </c>
      <c r="D33" s="26" t="s">
        <v>1048</v>
      </c>
      <c r="E33" s="26"/>
      <c r="F33" s="26"/>
      <c r="G33" s="6" t="s">
        <v>1049</v>
      </c>
      <c r="H33" s="6" t="s">
        <v>1049</v>
      </c>
      <c r="I33" s="6">
        <v>10</v>
      </c>
      <c r="J33" s="6"/>
      <c r="K33" s="6">
        <v>10</v>
      </c>
      <c r="L33" s="6"/>
      <c r="M33" s="6"/>
      <c r="N33" s="6"/>
    </row>
    <row r="34" ht="15" customHeight="1" spans="1:14">
      <c r="A34" s="5"/>
      <c r="B34" s="6"/>
      <c r="C34" s="6"/>
      <c r="D34" s="26" t="s">
        <v>490</v>
      </c>
      <c r="E34" s="26"/>
      <c r="F34" s="26"/>
      <c r="G34" s="6"/>
      <c r="H34" s="6"/>
      <c r="I34" s="6"/>
      <c r="J34" s="6"/>
      <c r="K34" s="6"/>
      <c r="L34" s="6"/>
      <c r="M34" s="6"/>
      <c r="N34" s="6"/>
    </row>
    <row r="35" ht="15" customHeight="1" spans="1:14">
      <c r="A35" s="5"/>
      <c r="B35" s="6"/>
      <c r="C35" s="6"/>
      <c r="D35" s="26" t="s">
        <v>491</v>
      </c>
      <c r="E35" s="26"/>
      <c r="F35" s="26"/>
      <c r="G35" s="6"/>
      <c r="H35" s="6"/>
      <c r="I35" s="6"/>
      <c r="J35" s="6"/>
      <c r="K35" s="6"/>
      <c r="L35" s="6"/>
      <c r="M35" s="6"/>
      <c r="N35" s="6"/>
    </row>
    <row r="36" ht="27.95" customHeight="1" spans="1:14">
      <c r="A36" s="5"/>
      <c r="B36" s="6" t="s">
        <v>332</v>
      </c>
      <c r="C36" s="6" t="s">
        <v>333</v>
      </c>
      <c r="D36" s="7" t="s">
        <v>1050</v>
      </c>
      <c r="E36" s="7"/>
      <c r="F36" s="7"/>
      <c r="G36" s="6" t="s">
        <v>1051</v>
      </c>
      <c r="H36" s="6" t="s">
        <v>1051</v>
      </c>
      <c r="I36" s="6">
        <v>10</v>
      </c>
      <c r="J36" s="6"/>
      <c r="K36" s="6">
        <v>10</v>
      </c>
      <c r="L36" s="6"/>
      <c r="M36" s="6"/>
      <c r="N36" s="6"/>
    </row>
    <row r="37" ht="15" customHeight="1" spans="1:14">
      <c r="A37" s="5"/>
      <c r="B37" s="6"/>
      <c r="C37" s="6"/>
      <c r="D37" s="7" t="s">
        <v>490</v>
      </c>
      <c r="E37" s="7"/>
      <c r="F37" s="7"/>
      <c r="G37" s="6"/>
      <c r="H37" s="6"/>
      <c r="I37" s="6"/>
      <c r="J37" s="6"/>
      <c r="K37" s="6"/>
      <c r="L37" s="6"/>
      <c r="M37" s="6"/>
      <c r="N37" s="6"/>
    </row>
    <row r="38" ht="15" customHeight="1" spans="1:14">
      <c r="A38" s="5"/>
      <c r="B38" s="6"/>
      <c r="C38" s="6"/>
      <c r="D38" s="7" t="s">
        <v>491</v>
      </c>
      <c r="E38" s="7"/>
      <c r="F38" s="7"/>
      <c r="G38" s="6"/>
      <c r="H38" s="6"/>
      <c r="I38" s="6"/>
      <c r="J38" s="6"/>
      <c r="K38" s="6"/>
      <c r="L38" s="6"/>
      <c r="M38" s="6"/>
      <c r="N38" s="6"/>
    </row>
    <row r="39" ht="15" customHeight="1" spans="1:14">
      <c r="A39" s="9" t="s">
        <v>336</v>
      </c>
      <c r="B39" s="9"/>
      <c r="C39" s="9"/>
      <c r="D39" s="9"/>
      <c r="E39" s="9"/>
      <c r="F39" s="9"/>
      <c r="G39" s="9"/>
      <c r="H39" s="9"/>
      <c r="I39" s="9">
        <f>SUM(I13:I38)</f>
        <v>100</v>
      </c>
      <c r="J39" s="9"/>
      <c r="K39" s="42">
        <f>SUM(K13:K38)</f>
        <v>94.3</v>
      </c>
      <c r="L39" s="42"/>
      <c r="M39" s="15"/>
      <c r="N39" s="15"/>
    </row>
    <row r="40" spans="1:14">
      <c r="A40" s="10" t="s">
        <v>337</v>
      </c>
      <c r="B40" s="11" t="s">
        <v>400</v>
      </c>
      <c r="C40" s="12"/>
      <c r="D40" s="12"/>
      <c r="E40" s="12"/>
      <c r="F40" s="12"/>
      <c r="G40" s="12"/>
      <c r="H40" s="12"/>
      <c r="I40" s="12"/>
      <c r="J40" s="12"/>
      <c r="K40" s="12"/>
      <c r="L40" s="12"/>
      <c r="M40" s="12"/>
      <c r="N40" s="16"/>
    </row>
    <row r="41" spans="1:14">
      <c r="A41" s="13" t="s">
        <v>339</v>
      </c>
      <c r="B41" s="13"/>
      <c r="C41" s="13"/>
      <c r="D41" s="13"/>
      <c r="E41" s="13"/>
      <c r="F41" s="13"/>
      <c r="G41" s="13"/>
      <c r="H41" s="13"/>
      <c r="I41" s="13"/>
      <c r="J41" s="13"/>
      <c r="K41" s="13"/>
      <c r="L41" s="13"/>
      <c r="M41" s="13"/>
      <c r="N41" s="13"/>
    </row>
    <row r="42" ht="51.95" customHeight="1" spans="1:14">
      <c r="A42" s="13" t="s">
        <v>340</v>
      </c>
      <c r="B42" s="13"/>
      <c r="C42" s="13"/>
      <c r="D42" s="13"/>
      <c r="E42" s="13"/>
      <c r="F42" s="13"/>
      <c r="G42" s="13"/>
      <c r="H42" s="13"/>
      <c r="I42" s="13"/>
      <c r="J42" s="13"/>
      <c r="K42" s="13"/>
      <c r="L42" s="13"/>
      <c r="M42" s="13"/>
      <c r="N42" s="13"/>
    </row>
    <row r="43" ht="41.1" customHeight="1" spans="1:14">
      <c r="A43" s="13" t="s">
        <v>341</v>
      </c>
      <c r="B43" s="13"/>
      <c r="C43" s="13"/>
      <c r="D43" s="13"/>
      <c r="E43" s="13"/>
      <c r="F43" s="13"/>
      <c r="G43" s="13"/>
      <c r="H43" s="13"/>
      <c r="I43" s="13"/>
      <c r="J43" s="13"/>
      <c r="K43" s="13"/>
      <c r="L43" s="13"/>
      <c r="M43" s="13"/>
      <c r="N43" s="13"/>
    </row>
    <row r="44" customFormat="1" ht="15.95" customHeight="1"/>
  </sheetData>
  <mergeCells count="169">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D29:F29"/>
    <mergeCell ref="I29:J29"/>
    <mergeCell ref="K29:L29"/>
    <mergeCell ref="M29:N29"/>
    <mergeCell ref="D30:F30"/>
    <mergeCell ref="I30:J30"/>
    <mergeCell ref="K30:L30"/>
    <mergeCell ref="M30:N30"/>
    <mergeCell ref="D31:F31"/>
    <mergeCell ref="I31:J31"/>
    <mergeCell ref="K31:L31"/>
    <mergeCell ref="M31:N31"/>
    <mergeCell ref="D32:F32"/>
    <mergeCell ref="I32:J32"/>
    <mergeCell ref="K32:L32"/>
    <mergeCell ref="M32:N32"/>
    <mergeCell ref="D33:F33"/>
    <mergeCell ref="I33:J33"/>
    <mergeCell ref="K33:L33"/>
    <mergeCell ref="M33:N33"/>
    <mergeCell ref="D34:F34"/>
    <mergeCell ref="I34:J34"/>
    <mergeCell ref="K34:L34"/>
    <mergeCell ref="M34:N34"/>
    <mergeCell ref="D35:F35"/>
    <mergeCell ref="I35:J35"/>
    <mergeCell ref="K35:L35"/>
    <mergeCell ref="M35:N35"/>
    <mergeCell ref="D36:F36"/>
    <mergeCell ref="I36:J36"/>
    <mergeCell ref="K36:L36"/>
    <mergeCell ref="M36:N36"/>
    <mergeCell ref="D37:F37"/>
    <mergeCell ref="I37:J37"/>
    <mergeCell ref="K37:L37"/>
    <mergeCell ref="M37:N37"/>
    <mergeCell ref="D38:F38"/>
    <mergeCell ref="I38:J38"/>
    <mergeCell ref="K38:L38"/>
    <mergeCell ref="M38:N38"/>
    <mergeCell ref="A39:H39"/>
    <mergeCell ref="I39:J39"/>
    <mergeCell ref="K39:L39"/>
    <mergeCell ref="M39:N39"/>
    <mergeCell ref="B40:N40"/>
    <mergeCell ref="A41:N41"/>
    <mergeCell ref="A42:N42"/>
    <mergeCell ref="A43:N43"/>
    <mergeCell ref="A10:A11"/>
    <mergeCell ref="A12:A38"/>
    <mergeCell ref="B13:B23"/>
    <mergeCell ref="B24:B35"/>
    <mergeCell ref="B36:B38"/>
    <mergeCell ref="C13:C15"/>
    <mergeCell ref="C16:C18"/>
    <mergeCell ref="C19:C20"/>
    <mergeCell ref="C21:C23"/>
    <mergeCell ref="C24:C26"/>
    <mergeCell ref="C27:C29"/>
    <mergeCell ref="C30:C32"/>
    <mergeCell ref="C33:C35"/>
    <mergeCell ref="C36:C38"/>
    <mergeCell ref="E4:E5"/>
    <mergeCell ref="N4:N5"/>
    <mergeCell ref="A4:B9"/>
    <mergeCell ref="C4:D5"/>
    <mergeCell ref="F4:G5"/>
    <mergeCell ref="H4:I5"/>
    <mergeCell ref="J4:K5"/>
    <mergeCell ref="L4:M5"/>
  </mergeCells>
  <pageMargins left="0.75" right="0.75" top="1" bottom="1" header="0.511805555555556" footer="0.511805555555556"/>
  <pageSetup paperSize="9" scale="83" orientation="portrait"/>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9"/>
  <sheetViews>
    <sheetView workbookViewId="0">
      <selection activeCell="A1" sqref="A1:N1"/>
    </sheetView>
  </sheetViews>
  <sheetFormatPr defaultColWidth="9" defaultRowHeight="13.5"/>
  <cols>
    <col min="1" max="1" width="5.25" customWidth="1"/>
    <col min="3" max="3" width="7.25" customWidth="1"/>
    <col min="5" max="5" width="12.375" customWidth="1"/>
    <col min="6" max="6" width="2.375" hidden="1" customWidth="1"/>
    <col min="7" max="7" width="11" customWidth="1"/>
    <col min="8" max="8" width="10.125" customWidth="1"/>
    <col min="9" max="9" width="6.875" customWidth="1"/>
    <col min="10" max="10" width="0.875" customWidth="1"/>
    <col min="11" max="11" width="8" customWidth="1"/>
    <col min="12" max="12" width="1" customWidth="1"/>
    <col min="13" max="13" width="6.875" customWidth="1"/>
    <col min="14" max="14" width="12.875" customWidth="1"/>
  </cols>
  <sheetData>
    <row r="1" ht="42" customHeight="1" spans="1:14">
      <c r="A1" s="1" t="s">
        <v>1052</v>
      </c>
      <c r="B1" s="1"/>
      <c r="C1" s="1"/>
      <c r="D1" s="1"/>
      <c r="E1" s="1"/>
      <c r="F1" s="1"/>
      <c r="G1" s="1"/>
      <c r="H1" s="1"/>
      <c r="I1" s="1"/>
      <c r="J1" s="1"/>
      <c r="K1" s="1"/>
      <c r="L1" s="1"/>
      <c r="M1" s="1"/>
      <c r="N1" s="1"/>
    </row>
    <row r="2" ht="20" customHeight="1" spans="1:14">
      <c r="A2" s="2" t="s">
        <v>181</v>
      </c>
      <c r="B2" s="2"/>
      <c r="C2" s="35" t="s">
        <v>1053</v>
      </c>
      <c r="D2" s="35"/>
      <c r="E2" s="35"/>
      <c r="F2" s="35"/>
      <c r="G2" s="35"/>
      <c r="H2" s="35"/>
      <c r="I2" s="35"/>
      <c r="J2" s="35"/>
      <c r="K2" s="35"/>
      <c r="L2" s="35"/>
      <c r="M2" s="35"/>
      <c r="N2" s="35"/>
    </row>
    <row r="3" ht="20" customHeight="1" spans="1:14">
      <c r="A3" s="2" t="s">
        <v>182</v>
      </c>
      <c r="B3" s="2"/>
      <c r="C3" s="2"/>
      <c r="D3" s="2"/>
      <c r="E3" s="2"/>
      <c r="F3" s="2"/>
      <c r="G3" s="2"/>
      <c r="H3" s="2" t="s">
        <v>295</v>
      </c>
      <c r="I3" s="2"/>
      <c r="J3" s="2" t="s">
        <v>1033</v>
      </c>
      <c r="K3" s="2"/>
      <c r="L3" s="2"/>
      <c r="M3" s="2"/>
      <c r="N3" s="2"/>
    </row>
    <row r="4" ht="15" customHeight="1" spans="1:14">
      <c r="A4" s="2" t="s">
        <v>183</v>
      </c>
      <c r="B4" s="2"/>
      <c r="C4" s="2"/>
      <c r="D4" s="2"/>
      <c r="E4" s="2" t="s">
        <v>65</v>
      </c>
      <c r="F4" s="2" t="s">
        <v>296</v>
      </c>
      <c r="G4" s="2"/>
      <c r="H4" s="2" t="s">
        <v>297</v>
      </c>
      <c r="I4" s="2"/>
      <c r="J4" s="2" t="s">
        <v>69</v>
      </c>
      <c r="K4" s="2"/>
      <c r="L4" s="2" t="s">
        <v>298</v>
      </c>
      <c r="M4" s="2"/>
      <c r="N4" s="2" t="s">
        <v>70</v>
      </c>
    </row>
    <row r="5" ht="15" customHeight="1" spans="1:14">
      <c r="A5" s="2"/>
      <c r="B5" s="2"/>
      <c r="C5" s="2"/>
      <c r="D5" s="2"/>
      <c r="E5" s="2"/>
      <c r="F5" s="2"/>
      <c r="G5" s="2"/>
      <c r="H5" s="2"/>
      <c r="I5" s="2"/>
      <c r="J5" s="2"/>
      <c r="K5" s="2"/>
      <c r="L5" s="2"/>
      <c r="M5" s="2"/>
      <c r="N5" s="2"/>
    </row>
    <row r="6" ht="15" customHeight="1" spans="1:14">
      <c r="A6" s="2"/>
      <c r="B6" s="2"/>
      <c r="C6" s="3" t="s">
        <v>299</v>
      </c>
      <c r="D6" s="3"/>
      <c r="E6" s="20">
        <f t="shared" ref="E6:H6" si="0">E8</f>
        <v>32.99</v>
      </c>
      <c r="F6" s="20">
        <f t="shared" si="0"/>
        <v>32.99</v>
      </c>
      <c r="G6" s="20"/>
      <c r="H6" s="20">
        <f t="shared" si="0"/>
        <v>18.43</v>
      </c>
      <c r="I6" s="20"/>
      <c r="J6" s="20">
        <v>10</v>
      </c>
      <c r="K6" s="20"/>
      <c r="L6" s="36">
        <f>H6/F6</f>
        <v>0.55865413761746</v>
      </c>
      <c r="M6" s="36"/>
      <c r="N6" s="37">
        <v>5.58</v>
      </c>
    </row>
    <row r="7" ht="15" customHeight="1" spans="1:14">
      <c r="A7" s="2"/>
      <c r="B7" s="2"/>
      <c r="C7" s="2" t="s">
        <v>300</v>
      </c>
      <c r="D7" s="2"/>
      <c r="E7" s="21"/>
      <c r="F7" s="21"/>
      <c r="G7" s="21"/>
      <c r="H7" s="21"/>
      <c r="I7" s="21"/>
      <c r="J7" s="21"/>
      <c r="K7" s="21"/>
      <c r="L7" s="29"/>
      <c r="M7" s="29"/>
      <c r="N7" s="38"/>
    </row>
    <row r="8" ht="15" customHeight="1" spans="1:14">
      <c r="A8" s="2"/>
      <c r="B8" s="2"/>
      <c r="C8" s="2" t="s">
        <v>301</v>
      </c>
      <c r="D8" s="2"/>
      <c r="E8" s="2">
        <v>32.99</v>
      </c>
      <c r="F8" s="2">
        <v>32.99</v>
      </c>
      <c r="G8" s="2"/>
      <c r="H8" s="2">
        <v>18.43</v>
      </c>
      <c r="I8" s="2"/>
      <c r="J8" s="2">
        <v>10</v>
      </c>
      <c r="K8" s="2"/>
      <c r="L8" s="39">
        <f>H8/F8</f>
        <v>0.55865413761746</v>
      </c>
      <c r="M8" s="40"/>
      <c r="N8" s="41">
        <v>5.58</v>
      </c>
    </row>
    <row r="9" ht="15" customHeight="1" spans="1:14">
      <c r="A9" s="2"/>
      <c r="B9" s="2"/>
      <c r="C9" s="2" t="s">
        <v>302</v>
      </c>
      <c r="D9" s="2"/>
      <c r="E9" s="2"/>
      <c r="F9" s="2"/>
      <c r="G9" s="2"/>
      <c r="H9" s="2"/>
      <c r="I9" s="2"/>
      <c r="J9" s="2" t="s">
        <v>303</v>
      </c>
      <c r="K9" s="2"/>
      <c r="L9" s="2"/>
      <c r="M9" s="2"/>
      <c r="N9" s="2" t="s">
        <v>303</v>
      </c>
    </row>
    <row r="10" ht="15" customHeight="1" spans="1:14">
      <c r="A10" s="2" t="s">
        <v>304</v>
      </c>
      <c r="B10" s="2" t="s">
        <v>75</v>
      </c>
      <c r="C10" s="2"/>
      <c r="D10" s="2"/>
      <c r="E10" s="2"/>
      <c r="F10" s="2"/>
      <c r="G10" s="2"/>
      <c r="H10" s="2" t="s">
        <v>305</v>
      </c>
      <c r="I10" s="2"/>
      <c r="J10" s="2"/>
      <c r="K10" s="2"/>
      <c r="L10" s="2"/>
      <c r="M10" s="2"/>
      <c r="N10" s="2"/>
    </row>
    <row r="11" ht="53.1" customHeight="1" spans="1:14">
      <c r="A11" s="2"/>
      <c r="B11" s="4" t="s">
        <v>1054</v>
      </c>
      <c r="C11" s="4"/>
      <c r="D11" s="4"/>
      <c r="E11" s="4"/>
      <c r="F11" s="4"/>
      <c r="G11" s="4"/>
      <c r="H11" s="4" t="s">
        <v>1055</v>
      </c>
      <c r="I11" s="4"/>
      <c r="J11" s="4"/>
      <c r="K11" s="4"/>
      <c r="L11" s="4"/>
      <c r="M11" s="4"/>
      <c r="N11" s="4"/>
    </row>
    <row r="12" ht="18.95" customHeight="1" spans="1:14">
      <c r="A12" s="5" t="s">
        <v>308</v>
      </c>
      <c r="B12" s="6" t="s">
        <v>82</v>
      </c>
      <c r="C12" s="6" t="s">
        <v>83</v>
      </c>
      <c r="D12" s="6" t="s">
        <v>84</v>
      </c>
      <c r="E12" s="6"/>
      <c r="F12" s="6"/>
      <c r="G12" s="6" t="s">
        <v>85</v>
      </c>
      <c r="H12" s="6" t="s">
        <v>86</v>
      </c>
      <c r="I12" s="6" t="s">
        <v>69</v>
      </c>
      <c r="J12" s="6"/>
      <c r="K12" s="6" t="s">
        <v>70</v>
      </c>
      <c r="L12" s="6"/>
      <c r="M12" s="6" t="s">
        <v>87</v>
      </c>
      <c r="N12" s="6"/>
    </row>
    <row r="13" ht="15" customHeight="1" spans="1:14">
      <c r="A13" s="5"/>
      <c r="B13" s="6" t="s">
        <v>309</v>
      </c>
      <c r="C13" s="6" t="s">
        <v>310</v>
      </c>
      <c r="D13" s="7" t="s">
        <v>1056</v>
      </c>
      <c r="E13" s="7"/>
      <c r="F13" s="7"/>
      <c r="G13" s="6" t="s">
        <v>1057</v>
      </c>
      <c r="H13" s="8">
        <v>0.9</v>
      </c>
      <c r="I13" s="6">
        <v>10</v>
      </c>
      <c r="J13" s="6"/>
      <c r="K13" s="6">
        <f>H13*I13</f>
        <v>9</v>
      </c>
      <c r="L13" s="6"/>
      <c r="M13" s="6" t="s">
        <v>1058</v>
      </c>
      <c r="N13" s="6"/>
    </row>
    <row r="14" ht="15" customHeight="1" spans="1:14">
      <c r="A14" s="5"/>
      <c r="B14" s="6"/>
      <c r="C14" s="6"/>
      <c r="D14" s="7" t="s">
        <v>1059</v>
      </c>
      <c r="E14" s="7"/>
      <c r="F14" s="7"/>
      <c r="G14" s="24" t="s">
        <v>1060</v>
      </c>
      <c r="H14" s="8" t="s">
        <v>1061</v>
      </c>
      <c r="I14" s="6">
        <v>10</v>
      </c>
      <c r="J14" s="6"/>
      <c r="K14" s="6">
        <v>4</v>
      </c>
      <c r="L14" s="6"/>
      <c r="M14" s="6" t="s">
        <v>1058</v>
      </c>
      <c r="N14" s="6"/>
    </row>
    <row r="15" ht="15" customHeight="1" spans="1:14">
      <c r="A15" s="5"/>
      <c r="B15" s="6"/>
      <c r="C15" s="6"/>
      <c r="D15" s="7" t="s">
        <v>491</v>
      </c>
      <c r="E15" s="7"/>
      <c r="F15" s="7"/>
      <c r="G15" s="6"/>
      <c r="H15" s="8"/>
      <c r="I15" s="6"/>
      <c r="J15" s="6"/>
      <c r="K15" s="6"/>
      <c r="L15" s="6"/>
      <c r="M15" s="6"/>
      <c r="N15" s="6"/>
    </row>
    <row r="16" ht="15" customHeight="1" spans="1:14">
      <c r="A16" s="5"/>
      <c r="B16" s="6"/>
      <c r="C16" s="6" t="s">
        <v>315</v>
      </c>
      <c r="D16" s="7" t="s">
        <v>1062</v>
      </c>
      <c r="E16" s="7"/>
      <c r="F16" s="7"/>
      <c r="G16" s="25" t="s">
        <v>1040</v>
      </c>
      <c r="H16" s="8">
        <v>0.95</v>
      </c>
      <c r="I16" s="6">
        <v>10</v>
      </c>
      <c r="J16" s="6"/>
      <c r="K16" s="6">
        <v>10</v>
      </c>
      <c r="L16" s="6"/>
      <c r="M16" s="6"/>
      <c r="N16" s="6"/>
    </row>
    <row r="17" ht="15" customHeight="1" spans="1:14">
      <c r="A17" s="5"/>
      <c r="B17" s="6"/>
      <c r="C17" s="6"/>
      <c r="D17" s="7" t="s">
        <v>1063</v>
      </c>
      <c r="E17" s="7"/>
      <c r="F17" s="7"/>
      <c r="G17" s="25" t="s">
        <v>1040</v>
      </c>
      <c r="H17" s="8">
        <v>0.95</v>
      </c>
      <c r="I17" s="6">
        <v>10</v>
      </c>
      <c r="J17" s="6"/>
      <c r="K17" s="6">
        <v>10</v>
      </c>
      <c r="L17" s="6"/>
      <c r="M17" s="6"/>
      <c r="N17" s="6"/>
    </row>
    <row r="18" ht="15" customHeight="1" spans="1:14">
      <c r="A18" s="5"/>
      <c r="B18" s="6"/>
      <c r="C18" s="6"/>
      <c r="D18" s="7" t="s">
        <v>491</v>
      </c>
      <c r="E18" s="7"/>
      <c r="F18" s="7"/>
      <c r="G18" s="6"/>
      <c r="H18" s="6"/>
      <c r="I18" s="6"/>
      <c r="J18" s="6"/>
      <c r="K18" s="6"/>
      <c r="L18" s="6"/>
      <c r="M18" s="6"/>
      <c r="N18" s="6"/>
    </row>
    <row r="19" ht="15" customHeight="1" spans="1:14">
      <c r="A19" s="5"/>
      <c r="B19" s="6"/>
      <c r="C19" s="6" t="s">
        <v>317</v>
      </c>
      <c r="D19" s="7" t="s">
        <v>484</v>
      </c>
      <c r="E19" s="7"/>
      <c r="F19" s="7"/>
      <c r="G19" s="6" t="s">
        <v>485</v>
      </c>
      <c r="H19" s="8">
        <v>1</v>
      </c>
      <c r="I19" s="6">
        <v>5</v>
      </c>
      <c r="J19" s="6"/>
      <c r="K19" s="6">
        <v>5</v>
      </c>
      <c r="L19" s="6"/>
      <c r="M19" s="6"/>
      <c r="N19" s="6"/>
    </row>
    <row r="20" ht="27" customHeight="1" spans="1:14">
      <c r="A20" s="5"/>
      <c r="B20" s="6"/>
      <c r="C20" s="6"/>
      <c r="D20" s="7" t="s">
        <v>1064</v>
      </c>
      <c r="E20" s="7"/>
      <c r="F20" s="7"/>
      <c r="G20" s="8">
        <v>1</v>
      </c>
      <c r="H20" s="8">
        <v>0.5587</v>
      </c>
      <c r="I20" s="6">
        <v>10</v>
      </c>
      <c r="J20" s="6"/>
      <c r="K20" s="6">
        <v>5.58</v>
      </c>
      <c r="L20" s="6"/>
      <c r="M20" s="6" t="s">
        <v>1065</v>
      </c>
      <c r="N20" s="6"/>
    </row>
    <row r="21" ht="15" customHeight="1" spans="1:14">
      <c r="A21" s="5"/>
      <c r="B21" s="6"/>
      <c r="C21" s="6"/>
      <c r="D21" s="7" t="s">
        <v>491</v>
      </c>
      <c r="E21" s="7"/>
      <c r="F21" s="7"/>
      <c r="G21" s="6"/>
      <c r="H21" s="6"/>
      <c r="I21" s="6"/>
      <c r="J21" s="6"/>
      <c r="K21" s="6"/>
      <c r="L21" s="6"/>
      <c r="M21" s="6"/>
      <c r="N21" s="6"/>
    </row>
    <row r="22" ht="15" customHeight="1" spans="1:14">
      <c r="A22" s="5"/>
      <c r="B22" s="6"/>
      <c r="C22" s="6" t="s">
        <v>319</v>
      </c>
      <c r="D22" s="7" t="s">
        <v>1066</v>
      </c>
      <c r="E22" s="7"/>
      <c r="F22" s="7"/>
      <c r="G22" s="6" t="s">
        <v>120</v>
      </c>
      <c r="H22" s="6" t="s">
        <v>120</v>
      </c>
      <c r="I22" s="6">
        <v>5</v>
      </c>
      <c r="J22" s="6"/>
      <c r="K22" s="6">
        <v>5</v>
      </c>
      <c r="L22" s="6"/>
      <c r="M22" s="6"/>
      <c r="N22" s="6"/>
    </row>
    <row r="23" ht="15" customHeight="1" spans="1:14">
      <c r="A23" s="5"/>
      <c r="B23" s="6"/>
      <c r="C23" s="6"/>
      <c r="D23" s="7" t="s">
        <v>490</v>
      </c>
      <c r="E23" s="7"/>
      <c r="F23" s="7"/>
      <c r="G23" s="6"/>
      <c r="H23" s="6"/>
      <c r="I23" s="6"/>
      <c r="J23" s="6"/>
      <c r="K23" s="6"/>
      <c r="L23" s="6"/>
      <c r="M23" s="6"/>
      <c r="N23" s="6"/>
    </row>
    <row r="24" ht="15" customHeight="1" spans="1:14">
      <c r="A24" s="5"/>
      <c r="B24" s="6"/>
      <c r="C24" s="6"/>
      <c r="D24" s="7" t="s">
        <v>491</v>
      </c>
      <c r="E24" s="7"/>
      <c r="F24" s="7"/>
      <c r="G24" s="6"/>
      <c r="H24" s="6"/>
      <c r="I24" s="6"/>
      <c r="J24" s="6"/>
      <c r="K24" s="6"/>
      <c r="L24" s="6"/>
      <c r="M24" s="6"/>
      <c r="N24" s="6"/>
    </row>
    <row r="25" ht="24" customHeight="1" spans="1:14">
      <c r="A25" s="5"/>
      <c r="B25" s="6" t="s">
        <v>321</v>
      </c>
      <c r="C25" s="6" t="s">
        <v>122</v>
      </c>
      <c r="D25" s="26" t="s">
        <v>1043</v>
      </c>
      <c r="E25" s="26"/>
      <c r="F25" s="26"/>
      <c r="G25" s="6" t="s">
        <v>1044</v>
      </c>
      <c r="H25" s="6" t="s">
        <v>1044</v>
      </c>
      <c r="I25" s="6">
        <v>5</v>
      </c>
      <c r="J25" s="6"/>
      <c r="K25" s="6">
        <v>5</v>
      </c>
      <c r="L25" s="6"/>
      <c r="M25" s="6"/>
      <c r="N25" s="6"/>
    </row>
    <row r="26" ht="15" customHeight="1" spans="1:14">
      <c r="A26" s="5"/>
      <c r="B26" s="6"/>
      <c r="C26" s="6"/>
      <c r="D26" s="26" t="s">
        <v>490</v>
      </c>
      <c r="E26" s="26"/>
      <c r="F26" s="26"/>
      <c r="G26" s="6"/>
      <c r="H26" s="6"/>
      <c r="I26" s="6"/>
      <c r="J26" s="6"/>
      <c r="K26" s="6"/>
      <c r="L26" s="6"/>
      <c r="M26" s="6"/>
      <c r="N26" s="6"/>
    </row>
    <row r="27" ht="15" customHeight="1" spans="1:14">
      <c r="A27" s="5"/>
      <c r="B27" s="6"/>
      <c r="C27" s="6"/>
      <c r="D27" s="26" t="s">
        <v>491</v>
      </c>
      <c r="E27" s="26"/>
      <c r="F27" s="26"/>
      <c r="G27" s="6"/>
      <c r="H27" s="6"/>
      <c r="I27" s="6"/>
      <c r="J27" s="6"/>
      <c r="K27" s="6"/>
      <c r="L27" s="6"/>
      <c r="M27" s="6"/>
      <c r="N27" s="6"/>
    </row>
    <row r="28" ht="27" customHeight="1" spans="1:14">
      <c r="A28" s="5"/>
      <c r="B28" s="6"/>
      <c r="C28" s="6" t="s">
        <v>124</v>
      </c>
      <c r="D28" s="26" t="s">
        <v>1045</v>
      </c>
      <c r="E28" s="26"/>
      <c r="F28" s="26"/>
      <c r="G28" s="6" t="s">
        <v>616</v>
      </c>
      <c r="H28" s="6" t="s">
        <v>616</v>
      </c>
      <c r="I28" s="6">
        <v>5</v>
      </c>
      <c r="J28" s="6"/>
      <c r="K28" s="6">
        <v>5</v>
      </c>
      <c r="L28" s="6"/>
      <c r="M28" s="6"/>
      <c r="N28" s="6"/>
    </row>
    <row r="29" ht="15" customHeight="1" spans="1:14">
      <c r="A29" s="5"/>
      <c r="B29" s="6"/>
      <c r="C29" s="6"/>
      <c r="D29" s="26" t="s">
        <v>490</v>
      </c>
      <c r="E29" s="26"/>
      <c r="F29" s="26"/>
      <c r="G29" s="6"/>
      <c r="H29" s="6"/>
      <c r="I29" s="6"/>
      <c r="J29" s="6"/>
      <c r="K29" s="6"/>
      <c r="L29" s="6"/>
      <c r="M29" s="6"/>
      <c r="N29" s="6"/>
    </row>
    <row r="30" ht="15" customHeight="1" spans="1:14">
      <c r="A30" s="5"/>
      <c r="B30" s="6"/>
      <c r="C30" s="6"/>
      <c r="D30" s="26" t="s">
        <v>491</v>
      </c>
      <c r="E30" s="26"/>
      <c r="F30" s="26"/>
      <c r="G30" s="6"/>
      <c r="H30" s="6"/>
      <c r="I30" s="6"/>
      <c r="J30" s="6"/>
      <c r="K30" s="6"/>
      <c r="L30" s="6"/>
      <c r="M30" s="6"/>
      <c r="N30" s="6"/>
    </row>
    <row r="31" ht="30" customHeight="1" spans="1:14">
      <c r="A31" s="5"/>
      <c r="B31" s="6"/>
      <c r="C31" s="6" t="s">
        <v>126</v>
      </c>
      <c r="D31" s="26" t="s">
        <v>1046</v>
      </c>
      <c r="E31" s="26"/>
      <c r="F31" s="26"/>
      <c r="G31" s="6" t="s">
        <v>1047</v>
      </c>
      <c r="H31" s="6" t="s">
        <v>1047</v>
      </c>
      <c r="I31" s="6">
        <v>10</v>
      </c>
      <c r="J31" s="6"/>
      <c r="K31" s="6">
        <v>10</v>
      </c>
      <c r="L31" s="6"/>
      <c r="M31" s="6"/>
      <c r="N31" s="6"/>
    </row>
    <row r="32" ht="36" customHeight="1" spans="1:14">
      <c r="A32" s="5"/>
      <c r="B32" s="6"/>
      <c r="C32" s="6" t="s">
        <v>327</v>
      </c>
      <c r="D32" s="26" t="s">
        <v>1048</v>
      </c>
      <c r="E32" s="26"/>
      <c r="F32" s="26"/>
      <c r="G32" s="6" t="s">
        <v>1049</v>
      </c>
      <c r="H32" s="6" t="s">
        <v>1049</v>
      </c>
      <c r="I32" s="6">
        <v>10</v>
      </c>
      <c r="J32" s="6"/>
      <c r="K32" s="6">
        <v>10</v>
      </c>
      <c r="L32" s="6"/>
      <c r="M32" s="6"/>
      <c r="N32" s="6"/>
    </row>
    <row r="33" ht="40" customHeight="1" spans="1:14">
      <c r="A33" s="5"/>
      <c r="B33" s="6" t="s">
        <v>332</v>
      </c>
      <c r="C33" s="6" t="s">
        <v>333</v>
      </c>
      <c r="D33" s="7" t="s">
        <v>1050</v>
      </c>
      <c r="E33" s="7"/>
      <c r="F33" s="7"/>
      <c r="G33" s="6" t="s">
        <v>1067</v>
      </c>
      <c r="H33" s="6" t="s">
        <v>1067</v>
      </c>
      <c r="I33" s="6">
        <v>10</v>
      </c>
      <c r="J33" s="6"/>
      <c r="K33" s="6">
        <v>10</v>
      </c>
      <c r="L33" s="6"/>
      <c r="M33" s="6"/>
      <c r="N33" s="6"/>
    </row>
    <row r="34" ht="15" customHeight="1" spans="1:14">
      <c r="A34" s="9" t="s">
        <v>336</v>
      </c>
      <c r="B34" s="9"/>
      <c r="C34" s="9"/>
      <c r="D34" s="9"/>
      <c r="E34" s="9"/>
      <c r="F34" s="9"/>
      <c r="G34" s="9"/>
      <c r="H34" s="9"/>
      <c r="I34" s="9">
        <f>SUM(I13:I33)</f>
        <v>100</v>
      </c>
      <c r="J34" s="9"/>
      <c r="K34" s="42">
        <f>SUM(K13:K33)</f>
        <v>88.58</v>
      </c>
      <c r="L34" s="42"/>
      <c r="M34" s="15"/>
      <c r="N34" s="15"/>
    </row>
    <row r="35" spans="1:14">
      <c r="A35" s="10" t="s">
        <v>337</v>
      </c>
      <c r="B35" s="11" t="s">
        <v>400</v>
      </c>
      <c r="C35" s="12"/>
      <c r="D35" s="12"/>
      <c r="E35" s="12"/>
      <c r="F35" s="12"/>
      <c r="G35" s="12"/>
      <c r="H35" s="12"/>
      <c r="I35" s="12"/>
      <c r="J35" s="12"/>
      <c r="K35" s="12"/>
      <c r="L35" s="12"/>
      <c r="M35" s="12"/>
      <c r="N35" s="16"/>
    </row>
    <row r="36" spans="1:14">
      <c r="A36" s="13" t="s">
        <v>339</v>
      </c>
      <c r="B36" s="13"/>
      <c r="C36" s="13"/>
      <c r="D36" s="13"/>
      <c r="E36" s="13"/>
      <c r="F36" s="13"/>
      <c r="G36" s="13"/>
      <c r="H36" s="13"/>
      <c r="I36" s="13"/>
      <c r="J36" s="13"/>
      <c r="K36" s="13"/>
      <c r="L36" s="13"/>
      <c r="M36" s="13"/>
      <c r="N36" s="13"/>
    </row>
    <row r="37" ht="51.95" customHeight="1" spans="1:14">
      <c r="A37" s="13" t="s">
        <v>340</v>
      </c>
      <c r="B37" s="13"/>
      <c r="C37" s="13"/>
      <c r="D37" s="13"/>
      <c r="E37" s="13"/>
      <c r="F37" s="13"/>
      <c r="G37" s="13"/>
      <c r="H37" s="13"/>
      <c r="I37" s="13"/>
      <c r="J37" s="13"/>
      <c r="K37" s="13"/>
      <c r="L37" s="13"/>
      <c r="M37" s="13"/>
      <c r="N37" s="13"/>
    </row>
    <row r="38" ht="41.1" customHeight="1" spans="1:14">
      <c r="A38" s="13" t="s">
        <v>341</v>
      </c>
      <c r="B38" s="13"/>
      <c r="C38" s="13"/>
      <c r="D38" s="13"/>
      <c r="E38" s="13"/>
      <c r="F38" s="13"/>
      <c r="G38" s="13"/>
      <c r="H38" s="13"/>
      <c r="I38" s="13"/>
      <c r="J38" s="13"/>
      <c r="K38" s="13"/>
      <c r="L38" s="13"/>
      <c r="M38" s="13"/>
      <c r="N38" s="13"/>
    </row>
    <row r="39" customFormat="1" ht="15.95" customHeight="1"/>
  </sheetData>
  <mergeCells count="145">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D29:F29"/>
    <mergeCell ref="I29:J29"/>
    <mergeCell ref="K29:L29"/>
    <mergeCell ref="M29:N29"/>
    <mergeCell ref="D30:F30"/>
    <mergeCell ref="I30:J30"/>
    <mergeCell ref="K30:L30"/>
    <mergeCell ref="M30:N30"/>
    <mergeCell ref="D31:F31"/>
    <mergeCell ref="I31:J31"/>
    <mergeCell ref="K31:L31"/>
    <mergeCell ref="M31:N31"/>
    <mergeCell ref="D32:F32"/>
    <mergeCell ref="I32:J32"/>
    <mergeCell ref="K32:L32"/>
    <mergeCell ref="M32:N32"/>
    <mergeCell ref="D33:F33"/>
    <mergeCell ref="I33:J33"/>
    <mergeCell ref="K33:L33"/>
    <mergeCell ref="M33:N33"/>
    <mergeCell ref="A34:H34"/>
    <mergeCell ref="I34:J34"/>
    <mergeCell ref="K34:L34"/>
    <mergeCell ref="M34:N34"/>
    <mergeCell ref="B35:N35"/>
    <mergeCell ref="A36:N36"/>
    <mergeCell ref="A37:N37"/>
    <mergeCell ref="A38:N38"/>
    <mergeCell ref="A10:A11"/>
    <mergeCell ref="A12:A33"/>
    <mergeCell ref="B13:B24"/>
    <mergeCell ref="B25:B32"/>
    <mergeCell ref="C13:C15"/>
    <mergeCell ref="C16:C18"/>
    <mergeCell ref="C19:C21"/>
    <mergeCell ref="C22:C24"/>
    <mergeCell ref="C25:C27"/>
    <mergeCell ref="C28:C30"/>
    <mergeCell ref="E4:E5"/>
    <mergeCell ref="N4:N5"/>
    <mergeCell ref="A4:B9"/>
    <mergeCell ref="C4:D5"/>
    <mergeCell ref="F4:G5"/>
    <mergeCell ref="H4:I5"/>
    <mergeCell ref="J4:K5"/>
    <mergeCell ref="L4:M5"/>
  </mergeCells>
  <pageMargins left="0.75" right="0.75" top="1" bottom="1" header="0.511805555555556" footer="0.511805555555556"/>
  <pageSetup paperSize="9" scale="86" orientation="portrait"/>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7"/>
  <sheetViews>
    <sheetView workbookViewId="0">
      <selection activeCell="A1" sqref="A1:N1"/>
    </sheetView>
  </sheetViews>
  <sheetFormatPr defaultColWidth="9" defaultRowHeight="13.5"/>
  <cols>
    <col min="1" max="1" width="5.25" customWidth="1"/>
    <col min="3" max="3" width="7.25" customWidth="1"/>
    <col min="5" max="5" width="12.375" customWidth="1"/>
    <col min="6" max="6" width="2.375" hidden="1" customWidth="1"/>
    <col min="7" max="7" width="11" customWidth="1"/>
    <col min="8" max="8" width="10.125" customWidth="1"/>
    <col min="9" max="9" width="6.875" customWidth="1"/>
    <col min="10" max="10" width="0.875" customWidth="1"/>
    <col min="11" max="11" width="8" customWidth="1"/>
    <col min="12" max="12" width="1" customWidth="1"/>
    <col min="13" max="13" width="6.875" customWidth="1"/>
    <col min="14" max="14" width="12.875" customWidth="1"/>
  </cols>
  <sheetData>
    <row r="1" ht="42" customHeight="1" spans="1:14">
      <c r="A1" s="1" t="s">
        <v>1068</v>
      </c>
      <c r="B1" s="1"/>
      <c r="C1" s="1"/>
      <c r="D1" s="1"/>
      <c r="E1" s="1"/>
      <c r="F1" s="1"/>
      <c r="G1" s="1"/>
      <c r="H1" s="1"/>
      <c r="I1" s="1"/>
      <c r="J1" s="1"/>
      <c r="K1" s="1"/>
      <c r="L1" s="1"/>
      <c r="M1" s="1"/>
      <c r="N1" s="1"/>
    </row>
    <row r="2" ht="15" customHeight="1" spans="1:14">
      <c r="A2" s="2" t="s">
        <v>181</v>
      </c>
      <c r="B2" s="2"/>
      <c r="C2" s="2" t="s">
        <v>285</v>
      </c>
      <c r="D2" s="2"/>
      <c r="E2" s="2"/>
      <c r="F2" s="2"/>
      <c r="G2" s="2"/>
      <c r="H2" s="2"/>
      <c r="I2" s="2"/>
      <c r="J2" s="2"/>
      <c r="K2" s="2"/>
      <c r="L2" s="2"/>
      <c r="M2" s="2"/>
      <c r="N2" s="2"/>
    </row>
    <row r="3" ht="15" customHeight="1" spans="1:14">
      <c r="A3" s="2" t="s">
        <v>182</v>
      </c>
      <c r="B3" s="2"/>
      <c r="C3" s="2"/>
      <c r="D3" s="2"/>
      <c r="E3" s="2"/>
      <c r="F3" s="2"/>
      <c r="G3" s="2"/>
      <c r="H3" s="2" t="s">
        <v>295</v>
      </c>
      <c r="I3" s="2"/>
      <c r="J3" s="2" t="s">
        <v>1033</v>
      </c>
      <c r="K3" s="2"/>
      <c r="L3" s="2"/>
      <c r="M3" s="2"/>
      <c r="N3" s="2"/>
    </row>
    <row r="4" ht="15" customHeight="1" spans="1:14">
      <c r="A4" s="2" t="s">
        <v>183</v>
      </c>
      <c r="B4" s="2"/>
      <c r="C4" s="2"/>
      <c r="D4" s="2"/>
      <c r="E4" s="2" t="s">
        <v>65</v>
      </c>
      <c r="F4" s="2" t="s">
        <v>296</v>
      </c>
      <c r="G4" s="2"/>
      <c r="H4" s="2" t="s">
        <v>297</v>
      </c>
      <c r="I4" s="2"/>
      <c r="J4" s="2" t="s">
        <v>69</v>
      </c>
      <c r="K4" s="2"/>
      <c r="L4" s="2" t="s">
        <v>298</v>
      </c>
      <c r="M4" s="2"/>
      <c r="N4" s="2" t="s">
        <v>70</v>
      </c>
    </row>
    <row r="5" ht="15" customHeight="1" spans="1:14">
      <c r="A5" s="2"/>
      <c r="B5" s="2"/>
      <c r="C5" s="2"/>
      <c r="D5" s="2"/>
      <c r="E5" s="2"/>
      <c r="F5" s="2"/>
      <c r="G5" s="2"/>
      <c r="H5" s="2"/>
      <c r="I5" s="2"/>
      <c r="J5" s="2"/>
      <c r="K5" s="2"/>
      <c r="L5" s="2"/>
      <c r="M5" s="2"/>
      <c r="N5" s="2"/>
    </row>
    <row r="6" ht="15" customHeight="1" spans="1:14">
      <c r="A6" s="2"/>
      <c r="B6" s="2"/>
      <c r="C6" s="3" t="s">
        <v>299</v>
      </c>
      <c r="D6" s="3"/>
      <c r="E6" s="20">
        <f t="shared" ref="E6:H6" si="0">E8</f>
        <v>17.26</v>
      </c>
      <c r="F6" s="20">
        <f t="shared" si="0"/>
        <v>17.26</v>
      </c>
      <c r="G6" s="20"/>
      <c r="H6" s="20">
        <f t="shared" si="0"/>
        <v>17.26</v>
      </c>
      <c r="I6" s="20"/>
      <c r="J6" s="20">
        <v>10</v>
      </c>
      <c r="K6" s="20"/>
      <c r="L6" s="27">
        <f>H6/F6</f>
        <v>1</v>
      </c>
      <c r="M6" s="27"/>
      <c r="N6" s="28">
        <f>J6*L6</f>
        <v>10</v>
      </c>
    </row>
    <row r="7" ht="15" customHeight="1" spans="1:14">
      <c r="A7" s="2"/>
      <c r="B7" s="2"/>
      <c r="C7" s="2" t="s">
        <v>300</v>
      </c>
      <c r="D7" s="2"/>
      <c r="E7" s="21"/>
      <c r="F7" s="21"/>
      <c r="G7" s="21"/>
      <c r="H7" s="21"/>
      <c r="I7" s="21"/>
      <c r="J7" s="21"/>
      <c r="K7" s="21"/>
      <c r="L7" s="29"/>
      <c r="M7" s="29"/>
      <c r="N7" s="30"/>
    </row>
    <row r="8" ht="15" customHeight="1" spans="1:14">
      <c r="A8" s="2"/>
      <c r="B8" s="2"/>
      <c r="C8" s="2" t="s">
        <v>301</v>
      </c>
      <c r="D8" s="2"/>
      <c r="E8" s="2">
        <v>17.26</v>
      </c>
      <c r="F8" s="2">
        <v>17.26</v>
      </c>
      <c r="G8" s="2"/>
      <c r="H8" s="2">
        <v>17.26</v>
      </c>
      <c r="I8" s="2"/>
      <c r="J8" s="2">
        <v>10</v>
      </c>
      <c r="K8" s="2"/>
      <c r="L8" s="31">
        <f>H8/F8</f>
        <v>1</v>
      </c>
      <c r="M8" s="32"/>
      <c r="N8" s="33">
        <f>J8*L8</f>
        <v>10</v>
      </c>
    </row>
    <row r="9" ht="15" customHeight="1" spans="1:14">
      <c r="A9" s="2"/>
      <c r="B9" s="2"/>
      <c r="C9" s="2" t="s">
        <v>302</v>
      </c>
      <c r="D9" s="2"/>
      <c r="E9" s="2"/>
      <c r="F9" s="2"/>
      <c r="G9" s="2"/>
      <c r="H9" s="2"/>
      <c r="I9" s="2"/>
      <c r="J9" s="2" t="s">
        <v>303</v>
      </c>
      <c r="K9" s="2"/>
      <c r="L9" s="2"/>
      <c r="M9" s="2"/>
      <c r="N9" s="2" t="s">
        <v>303</v>
      </c>
    </row>
    <row r="10" ht="15" customHeight="1" spans="1:14">
      <c r="A10" s="2" t="s">
        <v>304</v>
      </c>
      <c r="B10" s="2" t="s">
        <v>75</v>
      </c>
      <c r="C10" s="2"/>
      <c r="D10" s="2"/>
      <c r="E10" s="2"/>
      <c r="F10" s="2"/>
      <c r="G10" s="2"/>
      <c r="H10" s="2" t="s">
        <v>305</v>
      </c>
      <c r="I10" s="2"/>
      <c r="J10" s="2"/>
      <c r="K10" s="2"/>
      <c r="L10" s="2"/>
      <c r="M10" s="2"/>
      <c r="N10" s="2"/>
    </row>
    <row r="11" ht="53.1" customHeight="1" spans="1:14">
      <c r="A11" s="2"/>
      <c r="B11" s="22" t="s">
        <v>1069</v>
      </c>
      <c r="C11" s="22"/>
      <c r="D11" s="22"/>
      <c r="E11" s="22"/>
      <c r="F11" s="22"/>
      <c r="G11" s="22"/>
      <c r="H11" s="22" t="s">
        <v>1070</v>
      </c>
      <c r="I11" s="22"/>
      <c r="J11" s="22"/>
      <c r="K11" s="22"/>
      <c r="L11" s="22"/>
      <c r="M11" s="22"/>
      <c r="N11" s="22"/>
    </row>
    <row r="12" ht="18.95" customHeight="1" spans="1:14">
      <c r="A12" s="5" t="s">
        <v>308</v>
      </c>
      <c r="B12" s="6" t="s">
        <v>82</v>
      </c>
      <c r="C12" s="6" t="s">
        <v>83</v>
      </c>
      <c r="D12" s="6" t="s">
        <v>84</v>
      </c>
      <c r="E12" s="6"/>
      <c r="F12" s="6"/>
      <c r="G12" s="6" t="s">
        <v>85</v>
      </c>
      <c r="H12" s="6" t="s">
        <v>86</v>
      </c>
      <c r="I12" s="6" t="s">
        <v>69</v>
      </c>
      <c r="J12" s="6"/>
      <c r="K12" s="6" t="s">
        <v>70</v>
      </c>
      <c r="L12" s="6"/>
      <c r="M12" s="6" t="s">
        <v>87</v>
      </c>
      <c r="N12" s="6"/>
    </row>
    <row r="13" ht="15" customHeight="1" spans="1:14">
      <c r="A13" s="5"/>
      <c r="B13" s="6" t="s">
        <v>309</v>
      </c>
      <c r="C13" s="6" t="s">
        <v>310</v>
      </c>
      <c r="D13" s="7" t="s">
        <v>1071</v>
      </c>
      <c r="E13" s="7"/>
      <c r="F13" s="7"/>
      <c r="G13" s="6" t="s">
        <v>1072</v>
      </c>
      <c r="H13" s="8">
        <v>1</v>
      </c>
      <c r="I13" s="6">
        <v>10</v>
      </c>
      <c r="J13" s="6"/>
      <c r="K13" s="6">
        <f t="shared" ref="K13:K17" si="1">H13*I13</f>
        <v>10</v>
      </c>
      <c r="L13" s="6"/>
      <c r="M13" s="6" t="s">
        <v>1058</v>
      </c>
      <c r="N13" s="6"/>
    </row>
    <row r="14" ht="15" customHeight="1" spans="1:14">
      <c r="A14" s="5"/>
      <c r="B14" s="6"/>
      <c r="C14" s="6"/>
      <c r="D14" s="7" t="s">
        <v>1073</v>
      </c>
      <c r="E14" s="7"/>
      <c r="F14" s="7"/>
      <c r="G14" s="24" t="s">
        <v>1072</v>
      </c>
      <c r="H14" s="8">
        <v>1</v>
      </c>
      <c r="I14" s="6">
        <v>10</v>
      </c>
      <c r="J14" s="6"/>
      <c r="K14" s="6">
        <v>10</v>
      </c>
      <c r="L14" s="6"/>
      <c r="M14" s="6"/>
      <c r="N14" s="6"/>
    </row>
    <row r="15" ht="15" customHeight="1" spans="1:14">
      <c r="A15" s="5"/>
      <c r="B15" s="6"/>
      <c r="C15" s="6"/>
      <c r="D15" s="7" t="s">
        <v>1074</v>
      </c>
      <c r="E15" s="7"/>
      <c r="F15" s="7"/>
      <c r="G15" s="24" t="s">
        <v>1072</v>
      </c>
      <c r="H15" s="8">
        <v>1</v>
      </c>
      <c r="I15" s="6">
        <v>10</v>
      </c>
      <c r="J15" s="6"/>
      <c r="K15" s="6">
        <v>10</v>
      </c>
      <c r="L15" s="6"/>
      <c r="M15" s="6"/>
      <c r="N15" s="6"/>
    </row>
    <row r="16" ht="15" customHeight="1" spans="1:14">
      <c r="A16" s="5"/>
      <c r="B16" s="6"/>
      <c r="C16" s="6" t="s">
        <v>315</v>
      </c>
      <c r="D16" s="7" t="s">
        <v>1075</v>
      </c>
      <c r="E16" s="7"/>
      <c r="F16" s="7"/>
      <c r="G16" s="25" t="s">
        <v>1076</v>
      </c>
      <c r="H16" s="8">
        <v>1</v>
      </c>
      <c r="I16" s="6">
        <v>10</v>
      </c>
      <c r="J16" s="6"/>
      <c r="K16" s="6">
        <f t="shared" si="1"/>
        <v>10</v>
      </c>
      <c r="L16" s="6"/>
      <c r="M16" s="6"/>
      <c r="N16" s="6"/>
    </row>
    <row r="17" ht="15" customHeight="1" spans="1:14">
      <c r="A17" s="5"/>
      <c r="B17" s="6"/>
      <c r="C17" s="6"/>
      <c r="D17" s="7" t="s">
        <v>1077</v>
      </c>
      <c r="E17" s="7"/>
      <c r="F17" s="7"/>
      <c r="G17" s="25" t="s">
        <v>1078</v>
      </c>
      <c r="H17" s="8">
        <v>1</v>
      </c>
      <c r="I17" s="6">
        <v>5</v>
      </c>
      <c r="J17" s="6"/>
      <c r="K17" s="6">
        <v>5</v>
      </c>
      <c r="L17" s="6"/>
      <c r="M17" s="6"/>
      <c r="N17" s="6"/>
    </row>
    <row r="18" ht="15" customHeight="1" spans="1:14">
      <c r="A18" s="5"/>
      <c r="B18" s="6"/>
      <c r="C18" s="6"/>
      <c r="D18" s="7" t="s">
        <v>491</v>
      </c>
      <c r="E18" s="7"/>
      <c r="F18" s="7"/>
      <c r="G18" s="6"/>
      <c r="H18" s="6"/>
      <c r="I18" s="6"/>
      <c r="J18" s="6"/>
      <c r="K18" s="6"/>
      <c r="L18" s="6"/>
      <c r="M18" s="6"/>
      <c r="N18" s="6"/>
    </row>
    <row r="19" ht="22" customHeight="1" spans="1:14">
      <c r="A19" s="5"/>
      <c r="B19" s="6"/>
      <c r="C19" s="6" t="s">
        <v>317</v>
      </c>
      <c r="D19" s="7" t="s">
        <v>163</v>
      </c>
      <c r="E19" s="7"/>
      <c r="F19" s="7"/>
      <c r="G19" s="8">
        <v>1</v>
      </c>
      <c r="H19" s="8">
        <v>1</v>
      </c>
      <c r="I19" s="6">
        <v>10</v>
      </c>
      <c r="J19" s="6"/>
      <c r="K19" s="6">
        <v>10</v>
      </c>
      <c r="L19" s="6"/>
      <c r="M19" s="6"/>
      <c r="N19" s="6"/>
    </row>
    <row r="20" ht="22" customHeight="1" spans="1:14">
      <c r="A20" s="5"/>
      <c r="B20" s="6"/>
      <c r="C20" s="6" t="s">
        <v>319</v>
      </c>
      <c r="D20" s="7" t="s">
        <v>446</v>
      </c>
      <c r="E20" s="7"/>
      <c r="F20" s="7"/>
      <c r="G20" s="6" t="s">
        <v>488</v>
      </c>
      <c r="H20" s="6" t="s">
        <v>488</v>
      </c>
      <c r="I20" s="6">
        <v>5</v>
      </c>
      <c r="J20" s="6"/>
      <c r="K20" s="6">
        <v>5</v>
      </c>
      <c r="L20" s="6"/>
      <c r="M20" s="6"/>
      <c r="N20" s="6"/>
    </row>
    <row r="21" ht="32" customHeight="1" spans="1:14">
      <c r="A21" s="5"/>
      <c r="B21" s="6" t="s">
        <v>321</v>
      </c>
      <c r="C21" s="6" t="s">
        <v>122</v>
      </c>
      <c r="D21" s="26" t="s">
        <v>1043</v>
      </c>
      <c r="E21" s="26"/>
      <c r="F21" s="26"/>
      <c r="G21" s="6" t="s">
        <v>1044</v>
      </c>
      <c r="H21" s="6" t="s">
        <v>1044</v>
      </c>
      <c r="I21" s="6">
        <v>5</v>
      </c>
      <c r="J21" s="6"/>
      <c r="K21" s="6">
        <v>5</v>
      </c>
      <c r="L21" s="6"/>
      <c r="M21" s="6"/>
      <c r="N21" s="6"/>
    </row>
    <row r="22" ht="27" customHeight="1" spans="1:14">
      <c r="A22" s="5"/>
      <c r="B22" s="6"/>
      <c r="C22" s="6" t="s">
        <v>124</v>
      </c>
      <c r="D22" s="26" t="s">
        <v>1045</v>
      </c>
      <c r="E22" s="26"/>
      <c r="F22" s="26"/>
      <c r="G22" s="6" t="s">
        <v>616</v>
      </c>
      <c r="H22" s="6" t="s">
        <v>616</v>
      </c>
      <c r="I22" s="6">
        <v>5</v>
      </c>
      <c r="J22" s="6"/>
      <c r="K22" s="6">
        <v>5</v>
      </c>
      <c r="L22" s="6"/>
      <c r="M22" s="6"/>
      <c r="N22" s="6"/>
    </row>
    <row r="23" ht="24" customHeight="1" spans="1:14">
      <c r="A23" s="5"/>
      <c r="B23" s="6"/>
      <c r="C23" s="6" t="s">
        <v>126</v>
      </c>
      <c r="D23" s="26" t="s">
        <v>1046</v>
      </c>
      <c r="E23" s="26"/>
      <c r="F23" s="26"/>
      <c r="G23" s="6" t="s">
        <v>1047</v>
      </c>
      <c r="H23" s="6" t="s">
        <v>1047</v>
      </c>
      <c r="I23" s="6">
        <v>10</v>
      </c>
      <c r="J23" s="6"/>
      <c r="K23" s="6">
        <v>10</v>
      </c>
      <c r="L23" s="6"/>
      <c r="M23" s="6"/>
      <c r="N23" s="6"/>
    </row>
    <row r="24" ht="15" customHeight="1" spans="1:14">
      <c r="A24" s="5"/>
      <c r="B24" s="6"/>
      <c r="C24" s="6"/>
      <c r="D24" s="26" t="s">
        <v>490</v>
      </c>
      <c r="E24" s="26"/>
      <c r="F24" s="26"/>
      <c r="G24" s="6"/>
      <c r="H24" s="6"/>
      <c r="I24" s="6"/>
      <c r="J24" s="6"/>
      <c r="K24" s="6"/>
      <c r="L24" s="6"/>
      <c r="M24" s="6"/>
      <c r="N24" s="6"/>
    </row>
    <row r="25" ht="15" customHeight="1" spans="1:14">
      <c r="A25" s="5"/>
      <c r="B25" s="6"/>
      <c r="C25" s="6"/>
      <c r="D25" s="26" t="s">
        <v>491</v>
      </c>
      <c r="E25" s="26"/>
      <c r="F25" s="26"/>
      <c r="G25" s="6"/>
      <c r="H25" s="6"/>
      <c r="I25" s="6"/>
      <c r="J25" s="6"/>
      <c r="K25" s="6"/>
      <c r="L25" s="6"/>
      <c r="M25" s="6"/>
      <c r="N25" s="6"/>
    </row>
    <row r="26" ht="26.1" customHeight="1" spans="1:14">
      <c r="A26" s="5"/>
      <c r="B26" s="6"/>
      <c r="C26" s="6" t="s">
        <v>327</v>
      </c>
      <c r="D26" s="26" t="s">
        <v>1048</v>
      </c>
      <c r="E26" s="26"/>
      <c r="F26" s="26"/>
      <c r="G26" s="6" t="s">
        <v>1049</v>
      </c>
      <c r="H26" s="6" t="s">
        <v>1049</v>
      </c>
      <c r="I26" s="6">
        <v>10</v>
      </c>
      <c r="J26" s="6"/>
      <c r="K26" s="6">
        <v>10</v>
      </c>
      <c r="L26" s="6"/>
      <c r="M26" s="6"/>
      <c r="N26" s="6"/>
    </row>
    <row r="27" ht="15" customHeight="1" spans="1:14">
      <c r="A27" s="5"/>
      <c r="B27" s="6"/>
      <c r="C27" s="6"/>
      <c r="D27" s="26" t="s">
        <v>490</v>
      </c>
      <c r="E27" s="26"/>
      <c r="F27" s="26"/>
      <c r="G27" s="6"/>
      <c r="H27" s="6"/>
      <c r="I27" s="6"/>
      <c r="J27" s="6"/>
      <c r="K27" s="6"/>
      <c r="L27" s="6"/>
      <c r="M27" s="6"/>
      <c r="N27" s="6"/>
    </row>
    <row r="28" ht="15" customHeight="1" spans="1:14">
      <c r="A28" s="5"/>
      <c r="B28" s="6"/>
      <c r="C28" s="6"/>
      <c r="D28" s="26" t="s">
        <v>491</v>
      </c>
      <c r="E28" s="26"/>
      <c r="F28" s="26"/>
      <c r="G28" s="6"/>
      <c r="H28" s="6"/>
      <c r="I28" s="6"/>
      <c r="J28" s="6"/>
      <c r="K28" s="6"/>
      <c r="L28" s="6"/>
      <c r="M28" s="6"/>
      <c r="N28" s="6"/>
    </row>
    <row r="29" ht="27.95" customHeight="1" spans="1:14">
      <c r="A29" s="5"/>
      <c r="B29" s="6" t="s">
        <v>332</v>
      </c>
      <c r="C29" s="6" t="s">
        <v>333</v>
      </c>
      <c r="D29" s="7" t="s">
        <v>1050</v>
      </c>
      <c r="E29" s="7"/>
      <c r="F29" s="7"/>
      <c r="G29" s="6" t="s">
        <v>1079</v>
      </c>
      <c r="H29" s="6" t="s">
        <v>1079</v>
      </c>
      <c r="I29" s="6">
        <v>10</v>
      </c>
      <c r="J29" s="6"/>
      <c r="K29" s="6">
        <v>10</v>
      </c>
      <c r="L29" s="6"/>
      <c r="M29" s="6"/>
      <c r="N29" s="6"/>
    </row>
    <row r="30" ht="15" customHeight="1" spans="1:14">
      <c r="A30" s="5"/>
      <c r="B30" s="6"/>
      <c r="C30" s="6"/>
      <c r="D30" s="7" t="s">
        <v>490</v>
      </c>
      <c r="E30" s="7"/>
      <c r="F30" s="7"/>
      <c r="G30" s="6"/>
      <c r="H30" s="6"/>
      <c r="I30" s="6"/>
      <c r="J30" s="6"/>
      <c r="K30" s="6"/>
      <c r="L30" s="6"/>
      <c r="M30" s="6"/>
      <c r="N30" s="6"/>
    </row>
    <row r="31" ht="15" customHeight="1" spans="1:14">
      <c r="A31" s="5"/>
      <c r="B31" s="6"/>
      <c r="C31" s="6"/>
      <c r="D31" s="7" t="s">
        <v>491</v>
      </c>
      <c r="E31" s="7"/>
      <c r="F31" s="7"/>
      <c r="G31" s="6"/>
      <c r="H31" s="6"/>
      <c r="I31" s="6"/>
      <c r="J31" s="6"/>
      <c r="K31" s="6"/>
      <c r="L31" s="6"/>
      <c r="M31" s="6"/>
      <c r="N31" s="6"/>
    </row>
    <row r="32" ht="15" customHeight="1" spans="1:14">
      <c r="A32" s="9" t="s">
        <v>336</v>
      </c>
      <c r="B32" s="9"/>
      <c r="C32" s="9"/>
      <c r="D32" s="9"/>
      <c r="E32" s="9"/>
      <c r="F32" s="9"/>
      <c r="G32" s="9"/>
      <c r="H32" s="9"/>
      <c r="I32" s="9">
        <v>100</v>
      </c>
      <c r="J32" s="9"/>
      <c r="K32" s="34">
        <f>SUM(K13:K31)</f>
        <v>100</v>
      </c>
      <c r="L32" s="34"/>
      <c r="M32" s="15"/>
      <c r="N32" s="15"/>
    </row>
    <row r="33" spans="1:14">
      <c r="A33" s="10" t="s">
        <v>337</v>
      </c>
      <c r="B33" s="11" t="s">
        <v>400</v>
      </c>
      <c r="C33" s="12"/>
      <c r="D33" s="12"/>
      <c r="E33" s="12"/>
      <c r="F33" s="12"/>
      <c r="G33" s="12"/>
      <c r="H33" s="12"/>
      <c r="I33" s="12"/>
      <c r="J33" s="12"/>
      <c r="K33" s="12"/>
      <c r="L33" s="12"/>
      <c r="M33" s="12"/>
      <c r="N33" s="16"/>
    </row>
    <row r="34" spans="1:14">
      <c r="A34" s="13" t="s">
        <v>339</v>
      </c>
      <c r="B34" s="13"/>
      <c r="C34" s="13"/>
      <c r="D34" s="13"/>
      <c r="E34" s="13"/>
      <c r="F34" s="13"/>
      <c r="G34" s="13"/>
      <c r="H34" s="13"/>
      <c r="I34" s="13"/>
      <c r="J34" s="13"/>
      <c r="K34" s="13"/>
      <c r="L34" s="13"/>
      <c r="M34" s="13"/>
      <c r="N34" s="13"/>
    </row>
    <row r="35" ht="51.95" customHeight="1" spans="1:14">
      <c r="A35" s="13" t="s">
        <v>340</v>
      </c>
      <c r="B35" s="13"/>
      <c r="C35" s="13"/>
      <c r="D35" s="13"/>
      <c r="E35" s="13"/>
      <c r="F35" s="13"/>
      <c r="G35" s="13"/>
      <c r="H35" s="13"/>
      <c r="I35" s="13"/>
      <c r="J35" s="13"/>
      <c r="K35" s="13"/>
      <c r="L35" s="13"/>
      <c r="M35" s="13"/>
      <c r="N35" s="13"/>
    </row>
    <row r="36" ht="41.1" customHeight="1" spans="1:14">
      <c r="A36" s="13" t="s">
        <v>341</v>
      </c>
      <c r="B36" s="13"/>
      <c r="C36" s="13"/>
      <c r="D36" s="13"/>
      <c r="E36" s="13"/>
      <c r="F36" s="13"/>
      <c r="G36" s="13"/>
      <c r="H36" s="13"/>
      <c r="I36" s="13"/>
      <c r="J36" s="13"/>
      <c r="K36" s="13"/>
      <c r="L36" s="13"/>
      <c r="M36" s="13"/>
      <c r="N36" s="13"/>
    </row>
    <row r="37" customFormat="1" ht="15.95" customHeight="1"/>
  </sheetData>
  <mergeCells count="137">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D29:F29"/>
    <mergeCell ref="I29:J29"/>
    <mergeCell ref="K29:L29"/>
    <mergeCell ref="M29:N29"/>
    <mergeCell ref="D30:F30"/>
    <mergeCell ref="I30:J30"/>
    <mergeCell ref="K30:L30"/>
    <mergeCell ref="M30:N30"/>
    <mergeCell ref="D31:F31"/>
    <mergeCell ref="I31:J31"/>
    <mergeCell ref="K31:L31"/>
    <mergeCell ref="M31:N31"/>
    <mergeCell ref="A32:H32"/>
    <mergeCell ref="I32:J32"/>
    <mergeCell ref="K32:L32"/>
    <mergeCell ref="M32:N32"/>
    <mergeCell ref="B33:N33"/>
    <mergeCell ref="A34:N34"/>
    <mergeCell ref="A35:N35"/>
    <mergeCell ref="A36:N36"/>
    <mergeCell ref="A10:A11"/>
    <mergeCell ref="A12:A31"/>
    <mergeCell ref="B13:B20"/>
    <mergeCell ref="B21:B28"/>
    <mergeCell ref="B29:B31"/>
    <mergeCell ref="C13:C15"/>
    <mergeCell ref="C16:C18"/>
    <mergeCell ref="C23:C25"/>
    <mergeCell ref="C26:C28"/>
    <mergeCell ref="C29:C31"/>
    <mergeCell ref="E4:E5"/>
    <mergeCell ref="N4:N5"/>
    <mergeCell ref="A4:B9"/>
    <mergeCell ref="C4:D5"/>
    <mergeCell ref="F4:G5"/>
    <mergeCell ref="H4:I5"/>
    <mergeCell ref="J4:K5"/>
    <mergeCell ref="L4:M5"/>
  </mergeCells>
  <pageMargins left="0.75" right="0.75" top="1" bottom="1" header="0.511805555555556" footer="0.511805555555556"/>
  <pageSetup paperSize="9" scale="87" orientation="portrait"/>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42"/>
  <sheetViews>
    <sheetView workbookViewId="0">
      <selection activeCell="A1" sqref="A1:N1"/>
    </sheetView>
  </sheetViews>
  <sheetFormatPr defaultColWidth="9" defaultRowHeight="13.5"/>
  <cols>
    <col min="1" max="1" width="5.25" customWidth="1"/>
    <col min="3" max="3" width="7.25" customWidth="1"/>
    <col min="5" max="5" width="12.375" customWidth="1"/>
    <col min="6" max="6" width="2.375" hidden="1" customWidth="1"/>
    <col min="7" max="7" width="11" customWidth="1"/>
    <col min="8" max="8" width="10.125" customWidth="1"/>
    <col min="9" max="9" width="6.875" customWidth="1"/>
    <col min="10" max="10" width="0.875" customWidth="1"/>
    <col min="11" max="11" width="8" customWidth="1"/>
    <col min="12" max="12" width="1" customWidth="1"/>
    <col min="13" max="13" width="6.875" customWidth="1"/>
    <col min="14" max="14" width="12.875" customWidth="1"/>
  </cols>
  <sheetData>
    <row r="1" ht="42" customHeight="1" spans="1:14">
      <c r="A1" s="1" t="s">
        <v>1080</v>
      </c>
      <c r="B1" s="1"/>
      <c r="C1" s="1"/>
      <c r="D1" s="1"/>
      <c r="E1" s="1"/>
      <c r="F1" s="1"/>
      <c r="G1" s="1"/>
      <c r="H1" s="1"/>
      <c r="I1" s="1"/>
      <c r="J1" s="1"/>
      <c r="K1" s="1"/>
      <c r="L1" s="1"/>
      <c r="M1" s="1"/>
      <c r="N1" s="1"/>
    </row>
    <row r="2" ht="15" customHeight="1" spans="1:14">
      <c r="A2" s="2" t="s">
        <v>181</v>
      </c>
      <c r="B2" s="2"/>
      <c r="C2" s="2" t="s">
        <v>1081</v>
      </c>
      <c r="D2" s="2"/>
      <c r="E2" s="2"/>
      <c r="F2" s="2"/>
      <c r="G2" s="2"/>
      <c r="H2" s="2"/>
      <c r="I2" s="2"/>
      <c r="J2" s="2"/>
      <c r="K2" s="2"/>
      <c r="L2" s="2"/>
      <c r="M2" s="2"/>
      <c r="N2" s="2"/>
    </row>
    <row r="3" ht="15" customHeight="1" spans="1:14">
      <c r="A3" s="2" t="s">
        <v>182</v>
      </c>
      <c r="B3" s="2"/>
      <c r="C3" s="2"/>
      <c r="D3" s="2"/>
      <c r="E3" s="2"/>
      <c r="F3" s="2"/>
      <c r="G3" s="2"/>
      <c r="H3" s="2" t="s">
        <v>295</v>
      </c>
      <c r="I3" s="2"/>
      <c r="J3" s="2" t="s">
        <v>1033</v>
      </c>
      <c r="K3" s="2"/>
      <c r="L3" s="2"/>
      <c r="M3" s="2"/>
      <c r="N3" s="2"/>
    </row>
    <row r="4" ht="15" customHeight="1" spans="1:14">
      <c r="A4" s="2" t="s">
        <v>183</v>
      </c>
      <c r="B4" s="2"/>
      <c r="C4" s="2"/>
      <c r="D4" s="2"/>
      <c r="E4" s="2" t="s">
        <v>65</v>
      </c>
      <c r="F4" s="2" t="s">
        <v>296</v>
      </c>
      <c r="G4" s="2"/>
      <c r="H4" s="2" t="s">
        <v>297</v>
      </c>
      <c r="I4" s="2"/>
      <c r="J4" s="2" t="s">
        <v>69</v>
      </c>
      <c r="K4" s="2"/>
      <c r="L4" s="2" t="s">
        <v>298</v>
      </c>
      <c r="M4" s="2"/>
      <c r="N4" s="2" t="s">
        <v>70</v>
      </c>
    </row>
    <row r="5" ht="15" customHeight="1" spans="1:14">
      <c r="A5" s="2"/>
      <c r="B5" s="2"/>
      <c r="C5" s="2"/>
      <c r="D5" s="2"/>
      <c r="E5" s="2"/>
      <c r="F5" s="2"/>
      <c r="G5" s="2"/>
      <c r="H5" s="2"/>
      <c r="I5" s="2"/>
      <c r="J5" s="2"/>
      <c r="K5" s="2"/>
      <c r="L5" s="2"/>
      <c r="M5" s="2"/>
      <c r="N5" s="2"/>
    </row>
    <row r="6" ht="15" customHeight="1" spans="1:14">
      <c r="A6" s="2"/>
      <c r="B6" s="2"/>
      <c r="C6" s="3" t="s">
        <v>299</v>
      </c>
      <c r="D6" s="3"/>
      <c r="E6" s="20">
        <f t="shared" ref="E6:H6" si="0">E8</f>
        <v>11.86</v>
      </c>
      <c r="F6" s="20">
        <f t="shared" si="0"/>
        <v>11.86</v>
      </c>
      <c r="G6" s="20"/>
      <c r="H6" s="20">
        <f t="shared" si="0"/>
        <v>11.86</v>
      </c>
      <c r="I6" s="20"/>
      <c r="J6" s="20">
        <v>10</v>
      </c>
      <c r="K6" s="20"/>
      <c r="L6" s="27">
        <f>H6/F6</f>
        <v>1</v>
      </c>
      <c r="M6" s="27"/>
      <c r="N6" s="28">
        <f>J6*L6</f>
        <v>10</v>
      </c>
    </row>
    <row r="7" ht="15" customHeight="1" spans="1:14">
      <c r="A7" s="2"/>
      <c r="B7" s="2"/>
      <c r="C7" s="2" t="s">
        <v>300</v>
      </c>
      <c r="D7" s="2"/>
      <c r="E7" s="21"/>
      <c r="F7" s="21"/>
      <c r="G7" s="21"/>
      <c r="H7" s="21"/>
      <c r="I7" s="21"/>
      <c r="J7" s="21"/>
      <c r="K7" s="21"/>
      <c r="L7" s="29"/>
      <c r="M7" s="29"/>
      <c r="N7" s="30"/>
    </row>
    <row r="8" ht="15" customHeight="1" spans="1:14">
      <c r="A8" s="2"/>
      <c r="B8" s="2"/>
      <c r="C8" s="2" t="s">
        <v>301</v>
      </c>
      <c r="D8" s="2"/>
      <c r="E8" s="2">
        <v>11.86</v>
      </c>
      <c r="F8" s="2">
        <v>11.86</v>
      </c>
      <c r="G8" s="2"/>
      <c r="H8" s="2">
        <v>11.86</v>
      </c>
      <c r="I8" s="2"/>
      <c r="J8" s="2">
        <v>10</v>
      </c>
      <c r="K8" s="2"/>
      <c r="L8" s="31">
        <f>H8/F8</f>
        <v>1</v>
      </c>
      <c r="M8" s="32"/>
      <c r="N8" s="33">
        <f>J8*L8</f>
        <v>10</v>
      </c>
    </row>
    <row r="9" ht="15" customHeight="1" spans="1:14">
      <c r="A9" s="2"/>
      <c r="B9" s="2"/>
      <c r="C9" s="2" t="s">
        <v>302</v>
      </c>
      <c r="D9" s="2"/>
      <c r="E9" s="2"/>
      <c r="F9" s="2"/>
      <c r="G9" s="2"/>
      <c r="H9" s="2"/>
      <c r="I9" s="2"/>
      <c r="J9" s="2" t="s">
        <v>303</v>
      </c>
      <c r="K9" s="2"/>
      <c r="L9" s="2"/>
      <c r="M9" s="2"/>
      <c r="N9" s="2" t="s">
        <v>303</v>
      </c>
    </row>
    <row r="10" ht="15" customHeight="1" spans="1:14">
      <c r="A10" s="2" t="s">
        <v>304</v>
      </c>
      <c r="B10" s="2" t="s">
        <v>75</v>
      </c>
      <c r="C10" s="2"/>
      <c r="D10" s="2"/>
      <c r="E10" s="2"/>
      <c r="F10" s="2"/>
      <c r="G10" s="2"/>
      <c r="H10" s="2" t="s">
        <v>305</v>
      </c>
      <c r="I10" s="2"/>
      <c r="J10" s="2"/>
      <c r="K10" s="2"/>
      <c r="L10" s="2"/>
      <c r="M10" s="2"/>
      <c r="N10" s="2"/>
    </row>
    <row r="11" ht="53.1" customHeight="1" spans="1:14">
      <c r="A11" s="2"/>
      <c r="B11" s="22" t="s">
        <v>1082</v>
      </c>
      <c r="C11" s="22"/>
      <c r="D11" s="22"/>
      <c r="E11" s="22"/>
      <c r="F11" s="22"/>
      <c r="G11" s="22"/>
      <c r="H11" s="22" t="s">
        <v>1083</v>
      </c>
      <c r="I11" s="22"/>
      <c r="J11" s="22"/>
      <c r="K11" s="22"/>
      <c r="L11" s="22"/>
      <c r="M11" s="22"/>
      <c r="N11" s="22"/>
    </row>
    <row r="12" ht="18.95" customHeight="1" spans="1:14">
      <c r="A12" s="5" t="s">
        <v>308</v>
      </c>
      <c r="B12" s="6" t="s">
        <v>82</v>
      </c>
      <c r="C12" s="6" t="s">
        <v>83</v>
      </c>
      <c r="D12" s="6" t="s">
        <v>84</v>
      </c>
      <c r="E12" s="6"/>
      <c r="F12" s="6"/>
      <c r="G12" s="6" t="s">
        <v>85</v>
      </c>
      <c r="H12" s="6" t="s">
        <v>86</v>
      </c>
      <c r="I12" s="6" t="s">
        <v>69</v>
      </c>
      <c r="J12" s="6"/>
      <c r="K12" s="6" t="s">
        <v>70</v>
      </c>
      <c r="L12" s="6"/>
      <c r="M12" s="6" t="s">
        <v>87</v>
      </c>
      <c r="N12" s="6"/>
    </row>
    <row r="13" ht="15" customHeight="1" spans="1:14">
      <c r="A13" s="5"/>
      <c r="B13" s="6" t="s">
        <v>309</v>
      </c>
      <c r="C13" s="6" t="s">
        <v>310</v>
      </c>
      <c r="D13" s="7" t="s">
        <v>1084</v>
      </c>
      <c r="E13" s="7"/>
      <c r="F13" s="7"/>
      <c r="G13" s="6">
        <v>7</v>
      </c>
      <c r="H13" s="23">
        <v>1</v>
      </c>
      <c r="I13" s="6">
        <v>10</v>
      </c>
      <c r="J13" s="6"/>
      <c r="K13" s="6">
        <v>10</v>
      </c>
      <c r="L13" s="6"/>
      <c r="M13" s="6"/>
      <c r="N13" s="6"/>
    </row>
    <row r="14" ht="15" customHeight="1" spans="1:14">
      <c r="A14" s="5"/>
      <c r="B14" s="6"/>
      <c r="C14" s="6"/>
      <c r="D14" s="7" t="s">
        <v>1085</v>
      </c>
      <c r="E14" s="7"/>
      <c r="F14" s="7"/>
      <c r="G14" s="24" t="s">
        <v>1086</v>
      </c>
      <c r="H14" s="23">
        <v>1</v>
      </c>
      <c r="I14" s="6">
        <v>10</v>
      </c>
      <c r="J14" s="6"/>
      <c r="K14" s="6">
        <v>10</v>
      </c>
      <c r="L14" s="6"/>
      <c r="M14" s="6"/>
      <c r="N14" s="6"/>
    </row>
    <row r="15" ht="15" customHeight="1" spans="1:14">
      <c r="A15" s="5"/>
      <c r="B15" s="6"/>
      <c r="C15" s="6"/>
      <c r="D15" s="7" t="s">
        <v>1087</v>
      </c>
      <c r="E15" s="7"/>
      <c r="F15" s="7"/>
      <c r="G15" s="6" t="s">
        <v>1088</v>
      </c>
      <c r="H15" s="23">
        <v>1</v>
      </c>
      <c r="I15" s="6">
        <v>10</v>
      </c>
      <c r="J15" s="6"/>
      <c r="K15" s="6">
        <v>10</v>
      </c>
      <c r="L15" s="6"/>
      <c r="M15" s="6"/>
      <c r="N15" s="6"/>
    </row>
    <row r="16" ht="24" customHeight="1" spans="1:14">
      <c r="A16" s="5"/>
      <c r="B16" s="6"/>
      <c r="C16" s="6" t="s">
        <v>315</v>
      </c>
      <c r="D16" s="7" t="s">
        <v>1089</v>
      </c>
      <c r="E16" s="7"/>
      <c r="F16" s="7"/>
      <c r="G16" s="25" t="s">
        <v>803</v>
      </c>
      <c r="H16" s="23">
        <v>1</v>
      </c>
      <c r="I16" s="6">
        <v>5</v>
      </c>
      <c r="J16" s="6"/>
      <c r="K16" s="6">
        <v>5</v>
      </c>
      <c r="L16" s="6"/>
      <c r="M16" s="6"/>
      <c r="N16" s="6"/>
    </row>
    <row r="17" ht="15" customHeight="1" spans="1:14">
      <c r="A17" s="5"/>
      <c r="B17" s="6"/>
      <c r="C17" s="6" t="s">
        <v>317</v>
      </c>
      <c r="D17" s="7" t="s">
        <v>1090</v>
      </c>
      <c r="E17" s="7"/>
      <c r="F17" s="7"/>
      <c r="G17" s="6" t="s">
        <v>1091</v>
      </c>
      <c r="H17" s="8">
        <v>1</v>
      </c>
      <c r="I17" s="6">
        <v>10</v>
      </c>
      <c r="J17" s="6"/>
      <c r="K17" s="6">
        <f>H17*I17</f>
        <v>10</v>
      </c>
      <c r="L17" s="6"/>
      <c r="M17" s="6"/>
      <c r="N17" s="6"/>
    </row>
    <row r="18" ht="18" customHeight="1" spans="1:14">
      <c r="A18" s="5"/>
      <c r="B18" s="6"/>
      <c r="C18" s="6"/>
      <c r="D18" s="7" t="s">
        <v>163</v>
      </c>
      <c r="E18" s="7"/>
      <c r="F18" s="7"/>
      <c r="G18" s="8">
        <v>1</v>
      </c>
      <c r="H18" s="8">
        <v>1</v>
      </c>
      <c r="I18" s="6">
        <v>10</v>
      </c>
      <c r="J18" s="6"/>
      <c r="K18" s="6">
        <v>10</v>
      </c>
      <c r="L18" s="6"/>
      <c r="M18" s="6"/>
      <c r="N18" s="6"/>
    </row>
    <row r="19" ht="15" customHeight="1" spans="1:14">
      <c r="A19" s="5"/>
      <c r="B19" s="6"/>
      <c r="C19" s="6" t="s">
        <v>319</v>
      </c>
      <c r="D19" s="7" t="s">
        <v>446</v>
      </c>
      <c r="E19" s="7"/>
      <c r="F19" s="7"/>
      <c r="G19" s="6" t="s">
        <v>488</v>
      </c>
      <c r="H19" s="6" t="s">
        <v>488</v>
      </c>
      <c r="I19" s="6">
        <v>5</v>
      </c>
      <c r="J19" s="6"/>
      <c r="K19" s="6">
        <v>5</v>
      </c>
      <c r="L19" s="6"/>
      <c r="M19" s="6"/>
      <c r="N19" s="6"/>
    </row>
    <row r="20" ht="15" customHeight="1" spans="1:14">
      <c r="A20" s="5"/>
      <c r="B20" s="6"/>
      <c r="C20" s="6"/>
      <c r="D20" s="7" t="s">
        <v>490</v>
      </c>
      <c r="E20" s="7"/>
      <c r="F20" s="7"/>
      <c r="G20" s="6"/>
      <c r="H20" s="6"/>
      <c r="I20" s="6"/>
      <c r="J20" s="6"/>
      <c r="K20" s="6"/>
      <c r="L20" s="6"/>
      <c r="M20" s="6"/>
      <c r="N20" s="6"/>
    </row>
    <row r="21" ht="15" customHeight="1" spans="1:14">
      <c r="A21" s="5"/>
      <c r="B21" s="6"/>
      <c r="C21" s="6"/>
      <c r="D21" s="7" t="s">
        <v>491</v>
      </c>
      <c r="E21" s="7"/>
      <c r="F21" s="7"/>
      <c r="G21" s="6"/>
      <c r="H21" s="6"/>
      <c r="I21" s="6"/>
      <c r="J21" s="6"/>
      <c r="K21" s="6"/>
      <c r="L21" s="6"/>
      <c r="M21" s="6"/>
      <c r="N21" s="6"/>
    </row>
    <row r="22" ht="24" customHeight="1" spans="1:14">
      <c r="A22" s="5"/>
      <c r="B22" s="6" t="s">
        <v>321</v>
      </c>
      <c r="C22" s="6" t="s">
        <v>122</v>
      </c>
      <c r="D22" s="26" t="s">
        <v>1043</v>
      </c>
      <c r="E22" s="26"/>
      <c r="F22" s="26"/>
      <c r="G22" s="6" t="s">
        <v>1044</v>
      </c>
      <c r="H22" s="6" t="s">
        <v>1044</v>
      </c>
      <c r="I22" s="6">
        <v>5</v>
      </c>
      <c r="J22" s="6"/>
      <c r="K22" s="6">
        <v>5</v>
      </c>
      <c r="L22" s="6"/>
      <c r="M22" s="6"/>
      <c r="N22" s="6"/>
    </row>
    <row r="23" ht="15" customHeight="1" spans="1:14">
      <c r="A23" s="5"/>
      <c r="B23" s="6"/>
      <c r="C23" s="6"/>
      <c r="D23" s="26" t="s">
        <v>490</v>
      </c>
      <c r="E23" s="26"/>
      <c r="F23" s="26"/>
      <c r="G23" s="6"/>
      <c r="H23" s="6"/>
      <c r="I23" s="6"/>
      <c r="J23" s="6"/>
      <c r="K23" s="6"/>
      <c r="L23" s="6"/>
      <c r="M23" s="6"/>
      <c r="N23" s="6"/>
    </row>
    <row r="24" ht="15" customHeight="1" spans="1:14">
      <c r="A24" s="5"/>
      <c r="B24" s="6"/>
      <c r="C24" s="6"/>
      <c r="D24" s="26" t="s">
        <v>491</v>
      </c>
      <c r="E24" s="26"/>
      <c r="F24" s="26"/>
      <c r="G24" s="6"/>
      <c r="H24" s="6"/>
      <c r="I24" s="6"/>
      <c r="J24" s="6"/>
      <c r="K24" s="6"/>
      <c r="L24" s="6"/>
      <c r="M24" s="6"/>
      <c r="N24" s="6"/>
    </row>
    <row r="25" ht="27" customHeight="1" spans="1:14">
      <c r="A25" s="5"/>
      <c r="B25" s="6"/>
      <c r="C25" s="6" t="s">
        <v>124</v>
      </c>
      <c r="D25" s="26" t="s">
        <v>1045</v>
      </c>
      <c r="E25" s="26"/>
      <c r="F25" s="26"/>
      <c r="G25" s="6" t="s">
        <v>616</v>
      </c>
      <c r="H25" s="6" t="s">
        <v>616</v>
      </c>
      <c r="I25" s="6">
        <v>5</v>
      </c>
      <c r="J25" s="6"/>
      <c r="K25" s="6">
        <v>5</v>
      </c>
      <c r="L25" s="6"/>
      <c r="M25" s="6"/>
      <c r="N25" s="6"/>
    </row>
    <row r="26" ht="15" customHeight="1" spans="1:14">
      <c r="A26" s="5"/>
      <c r="B26" s="6"/>
      <c r="C26" s="6"/>
      <c r="D26" s="26" t="s">
        <v>490</v>
      </c>
      <c r="E26" s="26"/>
      <c r="F26" s="26"/>
      <c r="G26" s="6"/>
      <c r="H26" s="6"/>
      <c r="I26" s="6"/>
      <c r="J26" s="6"/>
      <c r="K26" s="6"/>
      <c r="L26" s="6"/>
      <c r="M26" s="6"/>
      <c r="N26" s="6"/>
    </row>
    <row r="27" ht="15" customHeight="1" spans="1:14">
      <c r="A27" s="5"/>
      <c r="B27" s="6"/>
      <c r="C27" s="6"/>
      <c r="D27" s="26" t="s">
        <v>491</v>
      </c>
      <c r="E27" s="26"/>
      <c r="F27" s="26"/>
      <c r="G27" s="6"/>
      <c r="H27" s="6"/>
      <c r="I27" s="6"/>
      <c r="J27" s="6"/>
      <c r="K27" s="6"/>
      <c r="L27" s="6"/>
      <c r="M27" s="6"/>
      <c r="N27" s="6"/>
    </row>
    <row r="28" ht="24" customHeight="1" spans="1:14">
      <c r="A28" s="5"/>
      <c r="B28" s="6"/>
      <c r="C28" s="6" t="s">
        <v>126</v>
      </c>
      <c r="D28" s="26" t="s">
        <v>1046</v>
      </c>
      <c r="E28" s="26"/>
      <c r="F28" s="26"/>
      <c r="G28" s="6" t="s">
        <v>1047</v>
      </c>
      <c r="H28" s="6" t="s">
        <v>1047</v>
      </c>
      <c r="I28" s="6">
        <v>10</v>
      </c>
      <c r="J28" s="6"/>
      <c r="K28" s="6">
        <v>10</v>
      </c>
      <c r="L28" s="6"/>
      <c r="M28" s="6"/>
      <c r="N28" s="6"/>
    </row>
    <row r="29" ht="15" customHeight="1" spans="1:14">
      <c r="A29" s="5"/>
      <c r="B29" s="6"/>
      <c r="C29" s="6"/>
      <c r="D29" s="26" t="s">
        <v>490</v>
      </c>
      <c r="E29" s="26"/>
      <c r="F29" s="26"/>
      <c r="G29" s="6"/>
      <c r="H29" s="6"/>
      <c r="I29" s="6"/>
      <c r="J29" s="6"/>
      <c r="K29" s="6"/>
      <c r="L29" s="6"/>
      <c r="M29" s="6"/>
      <c r="N29" s="6"/>
    </row>
    <row r="30" ht="15" customHeight="1" spans="1:14">
      <c r="A30" s="5"/>
      <c r="B30" s="6"/>
      <c r="C30" s="6"/>
      <c r="D30" s="26" t="s">
        <v>491</v>
      </c>
      <c r="E30" s="26"/>
      <c r="F30" s="26"/>
      <c r="G30" s="6"/>
      <c r="H30" s="6"/>
      <c r="I30" s="6"/>
      <c r="J30" s="6"/>
      <c r="K30" s="6"/>
      <c r="L30" s="6"/>
      <c r="M30" s="6"/>
      <c r="N30" s="6"/>
    </row>
    <row r="31" ht="26.1" customHeight="1" spans="1:14">
      <c r="A31" s="5"/>
      <c r="B31" s="6"/>
      <c r="C31" s="6" t="s">
        <v>327</v>
      </c>
      <c r="D31" s="26" t="s">
        <v>1048</v>
      </c>
      <c r="E31" s="26"/>
      <c r="F31" s="26"/>
      <c r="G31" s="6" t="s">
        <v>1049</v>
      </c>
      <c r="H31" s="6" t="s">
        <v>1049</v>
      </c>
      <c r="I31" s="6">
        <v>10</v>
      </c>
      <c r="J31" s="6"/>
      <c r="K31" s="6">
        <v>10</v>
      </c>
      <c r="L31" s="6"/>
      <c r="M31" s="6"/>
      <c r="N31" s="6"/>
    </row>
    <row r="32" ht="15" customHeight="1" spans="1:14">
      <c r="A32" s="5"/>
      <c r="B32" s="6"/>
      <c r="C32" s="6"/>
      <c r="D32" s="26" t="s">
        <v>490</v>
      </c>
      <c r="E32" s="26"/>
      <c r="F32" s="26"/>
      <c r="G32" s="6"/>
      <c r="H32" s="6"/>
      <c r="I32" s="6"/>
      <c r="J32" s="6"/>
      <c r="K32" s="6"/>
      <c r="L32" s="6"/>
      <c r="M32" s="6"/>
      <c r="N32" s="6"/>
    </row>
    <row r="33" ht="15" customHeight="1" spans="1:14">
      <c r="A33" s="5"/>
      <c r="B33" s="6"/>
      <c r="C33" s="6"/>
      <c r="D33" s="26" t="s">
        <v>491</v>
      </c>
      <c r="E33" s="26"/>
      <c r="F33" s="26"/>
      <c r="G33" s="6"/>
      <c r="H33" s="6"/>
      <c r="I33" s="6"/>
      <c r="J33" s="6"/>
      <c r="K33" s="6"/>
      <c r="L33" s="6"/>
      <c r="M33" s="6"/>
      <c r="N33" s="6"/>
    </row>
    <row r="34" ht="27.95" customHeight="1" spans="1:14">
      <c r="A34" s="5"/>
      <c r="B34" s="6" t="s">
        <v>332</v>
      </c>
      <c r="C34" s="6" t="s">
        <v>333</v>
      </c>
      <c r="D34" s="7" t="s">
        <v>1050</v>
      </c>
      <c r="E34" s="7"/>
      <c r="F34" s="7"/>
      <c r="G34" s="6" t="s">
        <v>1092</v>
      </c>
      <c r="H34" s="6" t="s">
        <v>1092</v>
      </c>
      <c r="I34" s="6">
        <v>10</v>
      </c>
      <c r="J34" s="6"/>
      <c r="K34" s="6">
        <v>10</v>
      </c>
      <c r="L34" s="6"/>
      <c r="M34" s="6"/>
      <c r="N34" s="6"/>
    </row>
    <row r="35" ht="15" customHeight="1" spans="1:14">
      <c r="A35" s="5"/>
      <c r="B35" s="6"/>
      <c r="C35" s="6"/>
      <c r="D35" s="7" t="s">
        <v>490</v>
      </c>
      <c r="E35" s="7"/>
      <c r="F35" s="7"/>
      <c r="G35" s="6"/>
      <c r="H35" s="6"/>
      <c r="I35" s="6"/>
      <c r="J35" s="6"/>
      <c r="K35" s="6"/>
      <c r="L35" s="6"/>
      <c r="M35" s="6"/>
      <c r="N35" s="6"/>
    </row>
    <row r="36" ht="15" customHeight="1" spans="1:14">
      <c r="A36" s="5"/>
      <c r="B36" s="6"/>
      <c r="C36" s="6"/>
      <c r="D36" s="7" t="s">
        <v>491</v>
      </c>
      <c r="E36" s="7"/>
      <c r="F36" s="7"/>
      <c r="G36" s="6"/>
      <c r="H36" s="6"/>
      <c r="I36" s="6"/>
      <c r="J36" s="6"/>
      <c r="K36" s="6"/>
      <c r="L36" s="6"/>
      <c r="M36" s="6"/>
      <c r="N36" s="6"/>
    </row>
    <row r="37" ht="15" customHeight="1" spans="1:14">
      <c r="A37" s="9" t="s">
        <v>336</v>
      </c>
      <c r="B37" s="9"/>
      <c r="C37" s="9"/>
      <c r="D37" s="9"/>
      <c r="E37" s="9"/>
      <c r="F37" s="9"/>
      <c r="G37" s="9"/>
      <c r="H37" s="9"/>
      <c r="I37" s="9">
        <f>SUM(I13:I36)</f>
        <v>100</v>
      </c>
      <c r="J37" s="9"/>
      <c r="K37" s="9">
        <f>SUM(K13:K36)</f>
        <v>100</v>
      </c>
      <c r="L37" s="9"/>
      <c r="M37" s="15"/>
      <c r="N37" s="15"/>
    </row>
    <row r="38" spans="1:14">
      <c r="A38" s="10" t="s">
        <v>337</v>
      </c>
      <c r="B38" s="11" t="s">
        <v>400</v>
      </c>
      <c r="C38" s="12"/>
      <c r="D38" s="12"/>
      <c r="E38" s="12"/>
      <c r="F38" s="12"/>
      <c r="G38" s="12"/>
      <c r="H38" s="12"/>
      <c r="I38" s="12"/>
      <c r="J38" s="12"/>
      <c r="K38" s="12"/>
      <c r="L38" s="12"/>
      <c r="M38" s="12"/>
      <c r="N38" s="16"/>
    </row>
    <row r="39" spans="1:14">
      <c r="A39" s="13" t="s">
        <v>339</v>
      </c>
      <c r="B39" s="13"/>
      <c r="C39" s="13"/>
      <c r="D39" s="13"/>
      <c r="E39" s="13"/>
      <c r="F39" s="13"/>
      <c r="G39" s="13"/>
      <c r="H39" s="13"/>
      <c r="I39" s="13"/>
      <c r="J39" s="13"/>
      <c r="K39" s="13"/>
      <c r="L39" s="13"/>
      <c r="M39" s="13"/>
      <c r="N39" s="13"/>
    </row>
    <row r="40" ht="51.95" customHeight="1" spans="1:14">
      <c r="A40" s="13" t="s">
        <v>340</v>
      </c>
      <c r="B40" s="13"/>
      <c r="C40" s="13"/>
      <c r="D40" s="13"/>
      <c r="E40" s="13"/>
      <c r="F40" s="13"/>
      <c r="G40" s="13"/>
      <c r="H40" s="13"/>
      <c r="I40" s="13"/>
      <c r="J40" s="13"/>
      <c r="K40" s="13"/>
      <c r="L40" s="13"/>
      <c r="M40" s="13"/>
      <c r="N40" s="13"/>
    </row>
    <row r="41" ht="41.1" customHeight="1" spans="1:14">
      <c r="A41" s="13" t="s">
        <v>341</v>
      </c>
      <c r="B41" s="13"/>
      <c r="C41" s="13"/>
      <c r="D41" s="13"/>
      <c r="E41" s="13"/>
      <c r="F41" s="13"/>
      <c r="G41" s="13"/>
      <c r="H41" s="13"/>
      <c r="I41" s="13"/>
      <c r="J41" s="13"/>
      <c r="K41" s="13"/>
      <c r="L41" s="13"/>
      <c r="M41" s="13"/>
      <c r="N41" s="13"/>
    </row>
    <row r="42" customFormat="1" ht="15.95" customHeight="1"/>
  </sheetData>
  <mergeCells count="160">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D29:F29"/>
    <mergeCell ref="I29:J29"/>
    <mergeCell ref="K29:L29"/>
    <mergeCell ref="M29:N29"/>
    <mergeCell ref="D30:F30"/>
    <mergeCell ref="I30:J30"/>
    <mergeCell ref="K30:L30"/>
    <mergeCell ref="M30:N30"/>
    <mergeCell ref="D31:F31"/>
    <mergeCell ref="I31:J31"/>
    <mergeCell ref="K31:L31"/>
    <mergeCell ref="M31:N31"/>
    <mergeCell ref="D32:F32"/>
    <mergeCell ref="I32:J32"/>
    <mergeCell ref="K32:L32"/>
    <mergeCell ref="M32:N32"/>
    <mergeCell ref="D33:F33"/>
    <mergeCell ref="I33:J33"/>
    <mergeCell ref="K33:L33"/>
    <mergeCell ref="M33:N33"/>
    <mergeCell ref="D34:F34"/>
    <mergeCell ref="I34:J34"/>
    <mergeCell ref="K34:L34"/>
    <mergeCell ref="M34:N34"/>
    <mergeCell ref="D35:F35"/>
    <mergeCell ref="I35:J35"/>
    <mergeCell ref="K35:L35"/>
    <mergeCell ref="M35:N35"/>
    <mergeCell ref="D36:F36"/>
    <mergeCell ref="I36:J36"/>
    <mergeCell ref="K36:L36"/>
    <mergeCell ref="M36:N36"/>
    <mergeCell ref="A37:H37"/>
    <mergeCell ref="I37:J37"/>
    <mergeCell ref="K37:L37"/>
    <mergeCell ref="M37:N37"/>
    <mergeCell ref="B38:N38"/>
    <mergeCell ref="A39:N39"/>
    <mergeCell ref="A40:N40"/>
    <mergeCell ref="A41:N41"/>
    <mergeCell ref="A10:A11"/>
    <mergeCell ref="A12:A36"/>
    <mergeCell ref="B13:B21"/>
    <mergeCell ref="B22:B33"/>
    <mergeCell ref="B34:B36"/>
    <mergeCell ref="C13:C15"/>
    <mergeCell ref="C17:C18"/>
    <mergeCell ref="C19:C21"/>
    <mergeCell ref="C22:C24"/>
    <mergeCell ref="C25:C27"/>
    <mergeCell ref="C28:C30"/>
    <mergeCell ref="C31:C33"/>
    <mergeCell ref="C34:C36"/>
    <mergeCell ref="E4:E5"/>
    <mergeCell ref="N4:N5"/>
    <mergeCell ref="A4:B9"/>
    <mergeCell ref="C4:D5"/>
    <mergeCell ref="F4:G5"/>
    <mergeCell ref="H4:I5"/>
    <mergeCell ref="J4:K5"/>
    <mergeCell ref="L4:M5"/>
  </mergeCells>
  <pageMargins left="0.75" right="0.75" top="1" bottom="1" header="0.511805555555556" footer="0.511805555555556"/>
  <pageSetup paperSize="9" scale="85" orientation="portrait"/>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9"/>
  <sheetViews>
    <sheetView workbookViewId="0">
      <selection activeCell="A1" sqref="A1:N1"/>
    </sheetView>
  </sheetViews>
  <sheetFormatPr defaultColWidth="9" defaultRowHeight="13.5"/>
  <cols>
    <col min="5" max="5" width="8.5" customWidth="1"/>
    <col min="6" max="6" width="5.25" customWidth="1"/>
    <col min="7" max="7" width="7.5" customWidth="1"/>
    <col min="8" max="8" width="8.625" customWidth="1"/>
    <col min="9" max="9" width="4.75" customWidth="1"/>
    <col min="10" max="10" width="3.125" customWidth="1"/>
    <col min="11" max="11" width="5.375" customWidth="1"/>
    <col min="12" max="12" width="2.125" customWidth="1"/>
  </cols>
  <sheetData>
    <row r="1" ht="31" customHeight="1" spans="1:14">
      <c r="A1" s="1" t="s">
        <v>1093</v>
      </c>
      <c r="B1" s="1"/>
      <c r="C1" s="1"/>
      <c r="D1" s="1"/>
      <c r="E1" s="1"/>
      <c r="F1" s="1"/>
      <c r="G1" s="1"/>
      <c r="H1" s="1"/>
      <c r="I1" s="1"/>
      <c r="J1" s="1"/>
      <c r="K1" s="1"/>
      <c r="L1" s="1"/>
      <c r="M1" s="1"/>
      <c r="N1" s="1"/>
    </row>
    <row r="2" spans="1:14">
      <c r="A2" s="2" t="s">
        <v>181</v>
      </c>
      <c r="B2" s="2"/>
      <c r="C2" s="2" t="s">
        <v>289</v>
      </c>
      <c r="D2" s="2"/>
      <c r="E2" s="2"/>
      <c r="F2" s="2"/>
      <c r="G2" s="2"/>
      <c r="H2" s="2"/>
      <c r="I2" s="2"/>
      <c r="J2" s="2"/>
      <c r="K2" s="2"/>
      <c r="L2" s="2"/>
      <c r="M2" s="2"/>
      <c r="N2" s="2"/>
    </row>
    <row r="3" ht="21" customHeight="1" spans="1:14">
      <c r="A3" s="2" t="s">
        <v>182</v>
      </c>
      <c r="B3" s="2"/>
      <c r="C3" s="2" t="s">
        <v>63</v>
      </c>
      <c r="D3" s="2"/>
      <c r="E3" s="2"/>
      <c r="F3" s="2"/>
      <c r="G3" s="2"/>
      <c r="H3" s="2" t="s">
        <v>295</v>
      </c>
      <c r="I3" s="2"/>
      <c r="J3" s="2" t="s">
        <v>1033</v>
      </c>
      <c r="K3" s="2"/>
      <c r="L3" s="2"/>
      <c r="M3" s="2"/>
      <c r="N3" s="2"/>
    </row>
    <row r="4" spans="1:14">
      <c r="A4" s="2" t="s">
        <v>183</v>
      </c>
      <c r="B4" s="2"/>
      <c r="C4" s="2"/>
      <c r="D4" s="2"/>
      <c r="E4" s="2" t="s">
        <v>65</v>
      </c>
      <c r="F4" s="2" t="s">
        <v>296</v>
      </c>
      <c r="G4" s="2"/>
      <c r="H4" s="2" t="s">
        <v>297</v>
      </c>
      <c r="I4" s="2"/>
      <c r="J4" s="2" t="s">
        <v>69</v>
      </c>
      <c r="K4" s="2"/>
      <c r="L4" s="2" t="s">
        <v>298</v>
      </c>
      <c r="M4" s="2"/>
      <c r="N4" s="2" t="s">
        <v>70</v>
      </c>
    </row>
    <row r="5" spans="1:14">
      <c r="A5" s="2"/>
      <c r="B5" s="2"/>
      <c r="C5" s="2"/>
      <c r="D5" s="2"/>
      <c r="E5" s="2"/>
      <c r="F5" s="2"/>
      <c r="G5" s="2"/>
      <c r="H5" s="2"/>
      <c r="I5" s="2"/>
      <c r="J5" s="2"/>
      <c r="K5" s="2"/>
      <c r="L5" s="2"/>
      <c r="M5" s="2"/>
      <c r="N5" s="2"/>
    </row>
    <row r="6" spans="1:14">
      <c r="A6" s="2"/>
      <c r="B6" s="2"/>
      <c r="C6" s="3" t="s">
        <v>299</v>
      </c>
      <c r="D6" s="3"/>
      <c r="E6" s="2">
        <f t="shared" ref="E6:H6" si="0">E8</f>
        <v>28.42</v>
      </c>
      <c r="F6" s="2">
        <f t="shared" si="0"/>
        <v>28.42</v>
      </c>
      <c r="G6" s="2"/>
      <c r="H6" s="2">
        <f t="shared" si="0"/>
        <v>28.42</v>
      </c>
      <c r="I6" s="2"/>
      <c r="J6" s="2">
        <v>10</v>
      </c>
      <c r="K6" s="2"/>
      <c r="L6" s="14">
        <f>H6/F6</f>
        <v>1</v>
      </c>
      <c r="M6" s="14"/>
      <c r="N6" s="2">
        <v>10</v>
      </c>
    </row>
    <row r="7" spans="1:14">
      <c r="A7" s="2"/>
      <c r="B7" s="2"/>
      <c r="C7" s="2" t="s">
        <v>300</v>
      </c>
      <c r="D7" s="2"/>
      <c r="E7" s="2"/>
      <c r="F7" s="2"/>
      <c r="G7" s="2"/>
      <c r="H7" s="2"/>
      <c r="I7" s="2"/>
      <c r="J7" s="2"/>
      <c r="K7" s="2"/>
      <c r="L7" s="19"/>
      <c r="M7" s="19"/>
      <c r="N7" s="2"/>
    </row>
    <row r="8" spans="1:14">
      <c r="A8" s="2"/>
      <c r="B8" s="2"/>
      <c r="C8" s="2" t="s">
        <v>301</v>
      </c>
      <c r="D8" s="2"/>
      <c r="E8" s="2">
        <v>28.42</v>
      </c>
      <c r="F8" s="2">
        <v>28.42</v>
      </c>
      <c r="G8" s="2"/>
      <c r="H8" s="2">
        <v>28.42</v>
      </c>
      <c r="I8" s="2"/>
      <c r="J8" s="2">
        <v>10</v>
      </c>
      <c r="K8" s="2"/>
      <c r="L8" s="14">
        <v>1</v>
      </c>
      <c r="M8" s="2"/>
      <c r="N8" s="2">
        <v>10</v>
      </c>
    </row>
    <row r="9" spans="1:14">
      <c r="A9" s="2"/>
      <c r="B9" s="2"/>
      <c r="C9" s="2" t="s">
        <v>302</v>
      </c>
      <c r="D9" s="2"/>
      <c r="E9" s="2"/>
      <c r="F9" s="2"/>
      <c r="G9" s="2"/>
      <c r="H9" s="2"/>
      <c r="I9" s="2"/>
      <c r="J9" s="2" t="s">
        <v>303</v>
      </c>
      <c r="K9" s="2"/>
      <c r="L9" s="2"/>
      <c r="M9" s="2"/>
      <c r="N9" s="2" t="s">
        <v>303</v>
      </c>
    </row>
    <row r="10" ht="15" customHeight="1" spans="1:14">
      <c r="A10" s="2" t="s">
        <v>304</v>
      </c>
      <c r="B10" s="2" t="s">
        <v>75</v>
      </c>
      <c r="C10" s="2"/>
      <c r="D10" s="2"/>
      <c r="E10" s="2"/>
      <c r="F10" s="2"/>
      <c r="G10" s="2"/>
      <c r="H10" s="2" t="s">
        <v>305</v>
      </c>
      <c r="I10" s="2"/>
      <c r="J10" s="2"/>
      <c r="K10" s="2"/>
      <c r="L10" s="2"/>
      <c r="M10" s="2"/>
      <c r="N10" s="2"/>
    </row>
    <row r="11" ht="53" customHeight="1" spans="1:14">
      <c r="A11" s="2"/>
      <c r="B11" s="17" t="s">
        <v>1094</v>
      </c>
      <c r="C11" s="17"/>
      <c r="D11" s="17"/>
      <c r="E11" s="17"/>
      <c r="F11" s="17"/>
      <c r="G11" s="17"/>
      <c r="H11" s="17" t="s">
        <v>1095</v>
      </c>
      <c r="I11" s="17"/>
      <c r="J11" s="17"/>
      <c r="K11" s="17"/>
      <c r="L11" s="17"/>
      <c r="M11" s="17"/>
      <c r="N11" s="17"/>
    </row>
    <row r="12" ht="32" customHeight="1" spans="1:14">
      <c r="A12" s="5" t="s">
        <v>308</v>
      </c>
      <c r="B12" s="6" t="s">
        <v>82</v>
      </c>
      <c r="C12" s="6" t="s">
        <v>83</v>
      </c>
      <c r="D12" s="6" t="s">
        <v>84</v>
      </c>
      <c r="E12" s="6"/>
      <c r="F12" s="6"/>
      <c r="G12" s="6" t="s">
        <v>85</v>
      </c>
      <c r="H12" s="6" t="s">
        <v>86</v>
      </c>
      <c r="I12" s="6" t="s">
        <v>69</v>
      </c>
      <c r="J12" s="6"/>
      <c r="K12" s="6" t="s">
        <v>70</v>
      </c>
      <c r="L12" s="6"/>
      <c r="M12" s="6" t="s">
        <v>87</v>
      </c>
      <c r="N12" s="6"/>
    </row>
    <row r="13" spans="1:14">
      <c r="A13" s="5"/>
      <c r="B13" s="6" t="s">
        <v>309</v>
      </c>
      <c r="C13" s="6" t="s">
        <v>310</v>
      </c>
      <c r="D13" s="7" t="s">
        <v>1096</v>
      </c>
      <c r="E13" s="7"/>
      <c r="F13" s="7"/>
      <c r="G13" s="6" t="s">
        <v>437</v>
      </c>
      <c r="H13" s="6" t="s">
        <v>437</v>
      </c>
      <c r="I13" s="6">
        <v>10</v>
      </c>
      <c r="J13" s="6"/>
      <c r="K13" s="6">
        <v>10</v>
      </c>
      <c r="L13" s="6"/>
      <c r="M13" s="6"/>
      <c r="N13" s="6"/>
    </row>
    <row r="14" spans="1:14">
      <c r="A14" s="5"/>
      <c r="B14" s="6"/>
      <c r="C14" s="6"/>
      <c r="D14" s="7" t="s">
        <v>490</v>
      </c>
      <c r="E14" s="7"/>
      <c r="F14" s="7"/>
      <c r="G14" s="6"/>
      <c r="H14" s="6"/>
      <c r="I14" s="6"/>
      <c r="J14" s="6"/>
      <c r="K14" s="6"/>
      <c r="L14" s="6"/>
      <c r="M14" s="6"/>
      <c r="N14" s="6"/>
    </row>
    <row r="15" spans="1:14">
      <c r="A15" s="5"/>
      <c r="B15" s="6"/>
      <c r="C15" s="6"/>
      <c r="D15" s="7" t="s">
        <v>491</v>
      </c>
      <c r="E15" s="7"/>
      <c r="F15" s="7"/>
      <c r="G15" s="6"/>
      <c r="H15" s="6"/>
      <c r="I15" s="6"/>
      <c r="J15" s="6"/>
      <c r="K15" s="6"/>
      <c r="L15" s="6"/>
      <c r="M15" s="6"/>
      <c r="N15" s="6"/>
    </row>
    <row r="16" spans="1:14">
      <c r="A16" s="5"/>
      <c r="B16" s="6"/>
      <c r="C16" s="6" t="s">
        <v>315</v>
      </c>
      <c r="D16" s="7" t="s">
        <v>1097</v>
      </c>
      <c r="E16" s="7"/>
      <c r="F16" s="7"/>
      <c r="G16" s="6" t="s">
        <v>120</v>
      </c>
      <c r="H16" s="6" t="s">
        <v>120</v>
      </c>
      <c r="I16" s="6">
        <v>10</v>
      </c>
      <c r="J16" s="6"/>
      <c r="K16" s="6">
        <v>10</v>
      </c>
      <c r="L16" s="6"/>
      <c r="M16" s="6"/>
      <c r="N16" s="6"/>
    </row>
    <row r="17" spans="1:14">
      <c r="A17" s="5"/>
      <c r="B17" s="6"/>
      <c r="C17" s="6"/>
      <c r="D17" s="7" t="s">
        <v>1098</v>
      </c>
      <c r="E17" s="7"/>
      <c r="F17" s="7"/>
      <c r="G17" s="6" t="s">
        <v>120</v>
      </c>
      <c r="H17" s="6" t="s">
        <v>120</v>
      </c>
      <c r="I17" s="6">
        <v>10</v>
      </c>
      <c r="J17" s="6"/>
      <c r="K17" s="6">
        <v>10</v>
      </c>
      <c r="L17" s="6"/>
      <c r="M17" s="6"/>
      <c r="N17" s="6"/>
    </row>
    <row r="18" spans="1:14">
      <c r="A18" s="5"/>
      <c r="B18" s="6"/>
      <c r="C18" s="6"/>
      <c r="D18" s="7" t="s">
        <v>491</v>
      </c>
      <c r="E18" s="7"/>
      <c r="F18" s="7"/>
      <c r="G18" s="6"/>
      <c r="H18" s="6"/>
      <c r="I18" s="6"/>
      <c r="J18" s="6"/>
      <c r="K18" s="6"/>
      <c r="L18" s="6"/>
      <c r="M18" s="6"/>
      <c r="N18" s="6"/>
    </row>
    <row r="19" spans="1:14">
      <c r="A19" s="5"/>
      <c r="B19" s="6"/>
      <c r="C19" s="6" t="s">
        <v>317</v>
      </c>
      <c r="D19" s="7" t="s">
        <v>1099</v>
      </c>
      <c r="E19" s="7"/>
      <c r="F19" s="7"/>
      <c r="G19" s="6" t="s">
        <v>120</v>
      </c>
      <c r="H19" s="6" t="s">
        <v>120</v>
      </c>
      <c r="I19" s="6">
        <v>10</v>
      </c>
      <c r="J19" s="6"/>
      <c r="K19" s="6">
        <v>10</v>
      </c>
      <c r="L19" s="6"/>
      <c r="M19" s="6"/>
      <c r="N19" s="6"/>
    </row>
    <row r="20" spans="1:14">
      <c r="A20" s="5"/>
      <c r="B20" s="6"/>
      <c r="C20" s="6"/>
      <c r="D20" s="7" t="s">
        <v>163</v>
      </c>
      <c r="E20" s="7"/>
      <c r="F20" s="7"/>
      <c r="G20" s="8">
        <v>1</v>
      </c>
      <c r="H20" s="8">
        <v>1</v>
      </c>
      <c r="I20" s="6">
        <v>10</v>
      </c>
      <c r="J20" s="6"/>
      <c r="K20" s="6">
        <v>10</v>
      </c>
      <c r="L20" s="6"/>
      <c r="M20" s="6"/>
      <c r="N20" s="6"/>
    </row>
    <row r="21" spans="1:14">
      <c r="A21" s="5"/>
      <c r="B21" s="6"/>
      <c r="C21" s="6" t="s">
        <v>319</v>
      </c>
      <c r="D21" s="7" t="s">
        <v>932</v>
      </c>
      <c r="E21" s="7"/>
      <c r="F21" s="7"/>
      <c r="G21" s="6" t="s">
        <v>107</v>
      </c>
      <c r="H21" s="8">
        <v>0.98</v>
      </c>
      <c r="I21" s="6">
        <v>10</v>
      </c>
      <c r="J21" s="6"/>
      <c r="K21" s="6">
        <v>10</v>
      </c>
      <c r="L21" s="6"/>
      <c r="M21" s="6"/>
      <c r="N21" s="6"/>
    </row>
    <row r="22" spans="1:14">
      <c r="A22" s="5"/>
      <c r="B22" s="6"/>
      <c r="C22" s="6"/>
      <c r="D22" s="7" t="s">
        <v>490</v>
      </c>
      <c r="E22" s="7"/>
      <c r="F22" s="7"/>
      <c r="G22" s="6"/>
      <c r="H22" s="6"/>
      <c r="I22" s="6"/>
      <c r="J22" s="6"/>
      <c r="K22" s="6"/>
      <c r="L22" s="6"/>
      <c r="M22" s="6"/>
      <c r="N22" s="6"/>
    </row>
    <row r="23" spans="1:14">
      <c r="A23" s="5"/>
      <c r="B23" s="6" t="s">
        <v>321</v>
      </c>
      <c r="C23" s="6" t="s">
        <v>122</v>
      </c>
      <c r="D23" s="7" t="s">
        <v>1100</v>
      </c>
      <c r="E23" s="7"/>
      <c r="F23" s="7"/>
      <c r="G23" s="8">
        <v>1</v>
      </c>
      <c r="H23" s="8">
        <v>1</v>
      </c>
      <c r="I23" s="6">
        <v>10</v>
      </c>
      <c r="J23" s="6"/>
      <c r="K23" s="6">
        <v>10</v>
      </c>
      <c r="L23" s="6"/>
      <c r="M23" s="6"/>
      <c r="N23" s="6"/>
    </row>
    <row r="24" spans="1:14">
      <c r="A24" s="5"/>
      <c r="B24" s="6"/>
      <c r="C24" s="6"/>
      <c r="D24" s="7" t="s">
        <v>490</v>
      </c>
      <c r="E24" s="7"/>
      <c r="F24" s="7"/>
      <c r="G24" s="6"/>
      <c r="H24" s="6"/>
      <c r="I24" s="6"/>
      <c r="J24" s="6"/>
      <c r="K24" s="6"/>
      <c r="L24" s="6"/>
      <c r="M24" s="6"/>
      <c r="N24" s="6"/>
    </row>
    <row r="25" spans="1:14">
      <c r="A25" s="5"/>
      <c r="B25" s="6"/>
      <c r="C25" s="6" t="s">
        <v>124</v>
      </c>
      <c r="D25" s="7" t="s">
        <v>1101</v>
      </c>
      <c r="E25" s="7"/>
      <c r="F25" s="7"/>
      <c r="G25" s="6" t="s">
        <v>120</v>
      </c>
      <c r="H25" s="6" t="s">
        <v>120</v>
      </c>
      <c r="I25" s="6">
        <v>5</v>
      </c>
      <c r="J25" s="6"/>
      <c r="K25" s="6">
        <v>5</v>
      </c>
      <c r="L25" s="6"/>
      <c r="M25" s="6"/>
      <c r="N25" s="6"/>
    </row>
    <row r="26" spans="1:14">
      <c r="A26" s="5"/>
      <c r="B26" s="6"/>
      <c r="C26" s="6"/>
      <c r="D26" s="7" t="s">
        <v>490</v>
      </c>
      <c r="E26" s="7"/>
      <c r="F26" s="7"/>
      <c r="G26" s="6"/>
      <c r="H26" s="6"/>
      <c r="I26" s="6"/>
      <c r="J26" s="6"/>
      <c r="K26" s="6"/>
      <c r="L26" s="6"/>
      <c r="M26" s="6"/>
      <c r="N26" s="6"/>
    </row>
    <row r="27" spans="1:14">
      <c r="A27" s="5"/>
      <c r="B27" s="6"/>
      <c r="C27" s="6" t="s">
        <v>126</v>
      </c>
      <c r="D27" s="7" t="s">
        <v>1102</v>
      </c>
      <c r="E27" s="7"/>
      <c r="F27" s="7"/>
      <c r="G27" s="6" t="s">
        <v>120</v>
      </c>
      <c r="H27" s="6" t="s">
        <v>120</v>
      </c>
      <c r="I27" s="6">
        <v>5</v>
      </c>
      <c r="J27" s="6"/>
      <c r="K27" s="6">
        <v>5</v>
      </c>
      <c r="L27" s="6"/>
      <c r="M27" s="6"/>
      <c r="N27" s="6"/>
    </row>
    <row r="28" spans="1:14">
      <c r="A28" s="5"/>
      <c r="B28" s="6"/>
      <c r="C28" s="6"/>
      <c r="D28" s="7" t="s">
        <v>490</v>
      </c>
      <c r="E28" s="7"/>
      <c r="F28" s="7"/>
      <c r="G28" s="6"/>
      <c r="H28" s="6"/>
      <c r="I28" s="6"/>
      <c r="J28" s="6"/>
      <c r="K28" s="6"/>
      <c r="L28" s="6"/>
      <c r="M28" s="6"/>
      <c r="N28" s="6"/>
    </row>
    <row r="29" spans="1:14">
      <c r="A29" s="5"/>
      <c r="B29" s="6"/>
      <c r="C29" s="6" t="s">
        <v>327</v>
      </c>
      <c r="D29" s="7" t="s">
        <v>1103</v>
      </c>
      <c r="E29" s="7"/>
      <c r="F29" s="7"/>
      <c r="G29" s="6" t="s">
        <v>120</v>
      </c>
      <c r="H29" s="6" t="s">
        <v>120</v>
      </c>
      <c r="I29" s="6">
        <v>10</v>
      </c>
      <c r="J29" s="6"/>
      <c r="K29" s="6">
        <v>10</v>
      </c>
      <c r="L29" s="6"/>
      <c r="M29" s="6"/>
      <c r="N29" s="6"/>
    </row>
    <row r="30" spans="1:14">
      <c r="A30" s="5"/>
      <c r="B30" s="6"/>
      <c r="C30" s="6"/>
      <c r="D30" s="7" t="s">
        <v>490</v>
      </c>
      <c r="E30" s="7"/>
      <c r="F30" s="7"/>
      <c r="G30" s="6"/>
      <c r="H30" s="6"/>
      <c r="I30" s="6"/>
      <c r="J30" s="6"/>
      <c r="K30" s="6"/>
      <c r="L30" s="6"/>
      <c r="M30" s="6"/>
      <c r="N30" s="6"/>
    </row>
    <row r="31" spans="1:14">
      <c r="A31" s="5"/>
      <c r="B31" s="6"/>
      <c r="C31" s="6"/>
      <c r="D31" s="7" t="s">
        <v>491</v>
      </c>
      <c r="E31" s="7"/>
      <c r="F31" s="7"/>
      <c r="G31" s="6"/>
      <c r="H31" s="6"/>
      <c r="I31" s="6"/>
      <c r="J31" s="6"/>
      <c r="K31" s="6"/>
      <c r="L31" s="6"/>
      <c r="M31" s="6"/>
      <c r="N31" s="6"/>
    </row>
    <row r="32" spans="1:14">
      <c r="A32" s="5"/>
      <c r="B32" s="6" t="s">
        <v>332</v>
      </c>
      <c r="C32" s="6" t="s">
        <v>333</v>
      </c>
      <c r="D32" s="7" t="s">
        <v>1104</v>
      </c>
      <c r="E32" s="7"/>
      <c r="F32" s="7"/>
      <c r="G32" s="18" t="s">
        <v>1105</v>
      </c>
      <c r="H32" s="8">
        <v>0.95</v>
      </c>
      <c r="I32" s="6">
        <v>10</v>
      </c>
      <c r="J32" s="6"/>
      <c r="K32" s="6">
        <v>10</v>
      </c>
      <c r="L32" s="6"/>
      <c r="M32" s="6"/>
      <c r="N32" s="6"/>
    </row>
    <row r="33" spans="1:14">
      <c r="A33" s="5"/>
      <c r="B33" s="6"/>
      <c r="C33" s="6"/>
      <c r="D33" s="7" t="s">
        <v>490</v>
      </c>
      <c r="E33" s="7"/>
      <c r="F33" s="7"/>
      <c r="G33" s="6"/>
      <c r="H33" s="6"/>
      <c r="I33" s="6"/>
      <c r="J33" s="6"/>
      <c r="K33" s="6"/>
      <c r="L33" s="6"/>
      <c r="M33" s="6"/>
      <c r="N33" s="6"/>
    </row>
    <row r="34" spans="1:14">
      <c r="A34" s="5"/>
      <c r="B34" s="6"/>
      <c r="C34" s="6"/>
      <c r="D34" s="7" t="s">
        <v>491</v>
      </c>
      <c r="E34" s="7"/>
      <c r="F34" s="7"/>
      <c r="G34" s="6"/>
      <c r="H34" s="6"/>
      <c r="I34" s="6"/>
      <c r="J34" s="6"/>
      <c r="K34" s="6"/>
      <c r="L34" s="6"/>
      <c r="M34" s="6"/>
      <c r="N34" s="6"/>
    </row>
    <row r="35" spans="1:14">
      <c r="A35" s="9" t="s">
        <v>336</v>
      </c>
      <c r="B35" s="9"/>
      <c r="C35" s="9"/>
      <c r="D35" s="9"/>
      <c r="E35" s="9"/>
      <c r="F35" s="9"/>
      <c r="G35" s="9"/>
      <c r="H35" s="9"/>
      <c r="I35" s="9">
        <v>100</v>
      </c>
      <c r="J35" s="9"/>
      <c r="K35" s="9">
        <f>K13+K16+K17+K19+K21+K25+K27+K29+K32+N6+K23</f>
        <v>100</v>
      </c>
      <c r="L35" s="9"/>
      <c r="M35" s="15"/>
      <c r="N35" s="15"/>
    </row>
    <row r="36" spans="1:14">
      <c r="A36" s="10" t="s">
        <v>337</v>
      </c>
      <c r="B36" s="11" t="s">
        <v>681</v>
      </c>
      <c r="C36" s="12"/>
      <c r="D36" s="12"/>
      <c r="E36" s="12"/>
      <c r="F36" s="12"/>
      <c r="G36" s="12"/>
      <c r="H36" s="12"/>
      <c r="I36" s="12"/>
      <c r="J36" s="12"/>
      <c r="K36" s="12"/>
      <c r="L36" s="12"/>
      <c r="M36" s="12"/>
      <c r="N36" s="16"/>
    </row>
    <row r="37" spans="1:14">
      <c r="A37" s="13" t="s">
        <v>339</v>
      </c>
      <c r="B37" s="13"/>
      <c r="C37" s="13"/>
      <c r="D37" s="13"/>
      <c r="E37" s="13"/>
      <c r="F37" s="13"/>
      <c r="G37" s="13"/>
      <c r="H37" s="13"/>
      <c r="I37" s="13"/>
      <c r="J37" s="13"/>
      <c r="K37" s="13"/>
      <c r="L37" s="13"/>
      <c r="M37" s="13"/>
      <c r="N37" s="13"/>
    </row>
    <row r="38" spans="1:14">
      <c r="A38" s="13" t="s">
        <v>340</v>
      </c>
      <c r="B38" s="13"/>
      <c r="C38" s="13"/>
      <c r="D38" s="13"/>
      <c r="E38" s="13"/>
      <c r="F38" s="13"/>
      <c r="G38" s="13"/>
      <c r="H38" s="13"/>
      <c r="I38" s="13"/>
      <c r="J38" s="13"/>
      <c r="K38" s="13"/>
      <c r="L38" s="13"/>
      <c r="M38" s="13"/>
      <c r="N38" s="13"/>
    </row>
    <row r="39" spans="1:14">
      <c r="A39" s="13" t="s">
        <v>341</v>
      </c>
      <c r="B39" s="13"/>
      <c r="C39" s="13"/>
      <c r="D39" s="13"/>
      <c r="E39" s="13"/>
      <c r="F39" s="13"/>
      <c r="G39" s="13"/>
      <c r="H39" s="13"/>
      <c r="I39" s="13"/>
      <c r="J39" s="13"/>
      <c r="K39" s="13"/>
      <c r="L39" s="13"/>
      <c r="M39" s="13"/>
      <c r="N39" s="13"/>
    </row>
  </sheetData>
  <mergeCells count="153">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D29:F29"/>
    <mergeCell ref="I29:J29"/>
    <mergeCell ref="K29:L29"/>
    <mergeCell ref="M29:N29"/>
    <mergeCell ref="D30:F30"/>
    <mergeCell ref="I30:J30"/>
    <mergeCell ref="K30:L30"/>
    <mergeCell ref="M30:N30"/>
    <mergeCell ref="D31:F31"/>
    <mergeCell ref="I31:J31"/>
    <mergeCell ref="K31:L31"/>
    <mergeCell ref="M31:N31"/>
    <mergeCell ref="D32:F32"/>
    <mergeCell ref="I32:J32"/>
    <mergeCell ref="K32:L32"/>
    <mergeCell ref="M32:N32"/>
    <mergeCell ref="D33:F33"/>
    <mergeCell ref="I33:J33"/>
    <mergeCell ref="K33:L33"/>
    <mergeCell ref="M33:N33"/>
    <mergeCell ref="D34:F34"/>
    <mergeCell ref="I34:J34"/>
    <mergeCell ref="K34:L34"/>
    <mergeCell ref="M34:N34"/>
    <mergeCell ref="A35:H35"/>
    <mergeCell ref="I35:J35"/>
    <mergeCell ref="K35:L35"/>
    <mergeCell ref="M35:N35"/>
    <mergeCell ref="B36:N36"/>
    <mergeCell ref="A37:N37"/>
    <mergeCell ref="A38:N38"/>
    <mergeCell ref="A39:N39"/>
    <mergeCell ref="A10:A11"/>
    <mergeCell ref="A12:A34"/>
    <mergeCell ref="B13:B22"/>
    <mergeCell ref="B23:B31"/>
    <mergeCell ref="B32:B34"/>
    <mergeCell ref="C13:C15"/>
    <mergeCell ref="C16:C18"/>
    <mergeCell ref="C19:C20"/>
    <mergeCell ref="C21:C22"/>
    <mergeCell ref="C23:C24"/>
    <mergeCell ref="C25:C26"/>
    <mergeCell ref="C27:C28"/>
    <mergeCell ref="C29:C31"/>
    <mergeCell ref="C32:C34"/>
    <mergeCell ref="E4:E5"/>
    <mergeCell ref="N4:N5"/>
    <mergeCell ref="A4:B9"/>
    <mergeCell ref="C4:D5"/>
    <mergeCell ref="F4:G5"/>
    <mergeCell ref="H4:I5"/>
    <mergeCell ref="J4:K5"/>
    <mergeCell ref="L4:M5"/>
  </mergeCells>
  <pageMargins left="0.75" right="0.75" top="1" bottom="1" header="0.511805555555556" footer="0.511805555555556"/>
  <pageSetup paperSize="9" scale="88" orientation="portrait"/>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7"/>
  <sheetViews>
    <sheetView workbookViewId="0">
      <selection activeCell="Q28" sqref="Q28"/>
    </sheetView>
  </sheetViews>
  <sheetFormatPr defaultColWidth="9" defaultRowHeight="13.5"/>
  <cols>
    <col min="1" max="1" width="5.25" customWidth="1"/>
    <col min="3" max="3" width="7.25" customWidth="1"/>
    <col min="5" max="5" width="12.375" customWidth="1"/>
    <col min="6" max="6" width="2.375" customWidth="1"/>
    <col min="7" max="7" width="10.875" customWidth="1"/>
    <col min="8" max="8" width="10.125" customWidth="1"/>
    <col min="9" max="9" width="6.875" customWidth="1"/>
    <col min="10" max="10" width="0.875" customWidth="1"/>
    <col min="11" max="11" width="8" customWidth="1"/>
    <col min="12" max="12" width="1" customWidth="1"/>
    <col min="13" max="13" width="6.875" customWidth="1"/>
    <col min="14" max="14" width="12.875" customWidth="1"/>
  </cols>
  <sheetData>
    <row r="1" ht="42" customHeight="1" spans="1:14">
      <c r="A1" s="1" t="s">
        <v>1106</v>
      </c>
      <c r="B1" s="1"/>
      <c r="C1" s="1"/>
      <c r="D1" s="1"/>
      <c r="E1" s="1"/>
      <c r="F1" s="1"/>
      <c r="G1" s="1"/>
      <c r="H1" s="1"/>
      <c r="I1" s="1"/>
      <c r="J1" s="1"/>
      <c r="K1" s="1"/>
      <c r="L1" s="1"/>
      <c r="M1" s="1"/>
      <c r="N1" s="1"/>
    </row>
    <row r="2" ht="15" customHeight="1" spans="1:14">
      <c r="A2" s="2" t="s">
        <v>181</v>
      </c>
      <c r="B2" s="2"/>
      <c r="C2" s="2" t="s">
        <v>1107</v>
      </c>
      <c r="D2" s="2"/>
      <c r="E2" s="2"/>
      <c r="F2" s="2"/>
      <c r="G2" s="2"/>
      <c r="H2" s="2"/>
      <c r="I2" s="2"/>
      <c r="J2" s="2"/>
      <c r="K2" s="2"/>
      <c r="L2" s="2"/>
      <c r="M2" s="2"/>
      <c r="N2" s="2"/>
    </row>
    <row r="3" ht="15" customHeight="1" spans="1:14">
      <c r="A3" s="2" t="s">
        <v>182</v>
      </c>
      <c r="B3" s="2"/>
      <c r="C3" s="2" t="s">
        <v>433</v>
      </c>
      <c r="D3" s="2"/>
      <c r="E3" s="2"/>
      <c r="F3" s="2"/>
      <c r="G3" s="2"/>
      <c r="H3" s="2" t="s">
        <v>295</v>
      </c>
      <c r="I3" s="2"/>
      <c r="J3" s="2" t="s">
        <v>63</v>
      </c>
      <c r="K3" s="2"/>
      <c r="L3" s="2"/>
      <c r="M3" s="2"/>
      <c r="N3" s="2"/>
    </row>
    <row r="4" ht="15" customHeight="1" spans="1:14">
      <c r="A4" s="2" t="s">
        <v>183</v>
      </c>
      <c r="B4" s="2"/>
      <c r="C4" s="2"/>
      <c r="D4" s="2"/>
      <c r="E4" s="2" t="s">
        <v>65</v>
      </c>
      <c r="F4" s="2" t="s">
        <v>296</v>
      </c>
      <c r="G4" s="2"/>
      <c r="H4" s="2" t="s">
        <v>297</v>
      </c>
      <c r="I4" s="2"/>
      <c r="J4" s="2" t="s">
        <v>69</v>
      </c>
      <c r="K4" s="2"/>
      <c r="L4" s="2" t="s">
        <v>298</v>
      </c>
      <c r="M4" s="2"/>
      <c r="N4" s="2" t="s">
        <v>70</v>
      </c>
    </row>
    <row r="5" ht="15" customHeight="1" spans="1:14">
      <c r="A5" s="2"/>
      <c r="B5" s="2"/>
      <c r="C5" s="2"/>
      <c r="D5" s="2"/>
      <c r="E5" s="2"/>
      <c r="F5" s="2"/>
      <c r="G5" s="2"/>
      <c r="H5" s="2"/>
      <c r="I5" s="2"/>
      <c r="J5" s="2"/>
      <c r="K5" s="2"/>
      <c r="L5" s="2"/>
      <c r="M5" s="2"/>
      <c r="N5" s="2"/>
    </row>
    <row r="6" ht="15" customHeight="1" spans="1:14">
      <c r="A6" s="2"/>
      <c r="B6" s="2"/>
      <c r="C6" s="3" t="s">
        <v>299</v>
      </c>
      <c r="D6" s="3"/>
      <c r="E6" s="2">
        <v>18</v>
      </c>
      <c r="F6" s="2">
        <v>18</v>
      </c>
      <c r="G6" s="2"/>
      <c r="H6" s="2">
        <v>18</v>
      </c>
      <c r="I6" s="2"/>
      <c r="J6" s="2">
        <v>10</v>
      </c>
      <c r="K6" s="2"/>
      <c r="L6" s="14">
        <v>1</v>
      </c>
      <c r="M6" s="2"/>
      <c r="N6" s="2">
        <v>10</v>
      </c>
    </row>
    <row r="7" ht="15" customHeight="1" spans="1:14">
      <c r="A7" s="2"/>
      <c r="B7" s="2"/>
      <c r="C7" s="2" t="s">
        <v>300</v>
      </c>
      <c r="D7" s="2"/>
      <c r="E7" s="2"/>
      <c r="F7" s="2"/>
      <c r="G7" s="2"/>
      <c r="H7" s="2"/>
      <c r="I7" s="2"/>
      <c r="J7" s="2" t="s">
        <v>303</v>
      </c>
      <c r="K7" s="2"/>
      <c r="L7" s="2"/>
      <c r="M7" s="2"/>
      <c r="N7" s="2" t="s">
        <v>303</v>
      </c>
    </row>
    <row r="8" ht="15" customHeight="1" spans="1:14">
      <c r="A8" s="2"/>
      <c r="B8" s="2"/>
      <c r="C8" s="2" t="s">
        <v>301</v>
      </c>
      <c r="D8" s="2"/>
      <c r="E8" s="2">
        <v>18</v>
      </c>
      <c r="F8" s="2">
        <v>18</v>
      </c>
      <c r="G8" s="2"/>
      <c r="H8" s="2">
        <v>18</v>
      </c>
      <c r="I8" s="2"/>
      <c r="J8" s="2">
        <v>10</v>
      </c>
      <c r="K8" s="2"/>
      <c r="L8" s="14">
        <v>1</v>
      </c>
      <c r="M8" s="2"/>
      <c r="N8" s="2">
        <v>10</v>
      </c>
    </row>
    <row r="9" ht="15" customHeight="1" spans="1:14">
      <c r="A9" s="2"/>
      <c r="B9" s="2"/>
      <c r="C9" s="2" t="s">
        <v>302</v>
      </c>
      <c r="D9" s="2"/>
      <c r="E9" s="2"/>
      <c r="F9" s="2"/>
      <c r="G9" s="2"/>
      <c r="H9" s="2"/>
      <c r="I9" s="2"/>
      <c r="J9" s="2" t="s">
        <v>303</v>
      </c>
      <c r="K9" s="2"/>
      <c r="L9" s="2"/>
      <c r="M9" s="2"/>
      <c r="N9" s="2" t="s">
        <v>303</v>
      </c>
    </row>
    <row r="10" ht="15" customHeight="1" spans="1:14">
      <c r="A10" s="2" t="s">
        <v>304</v>
      </c>
      <c r="B10" s="2" t="s">
        <v>75</v>
      </c>
      <c r="C10" s="2"/>
      <c r="D10" s="2"/>
      <c r="E10" s="2"/>
      <c r="F10" s="2"/>
      <c r="G10" s="2"/>
      <c r="H10" s="2" t="s">
        <v>305</v>
      </c>
      <c r="I10" s="2"/>
      <c r="J10" s="2"/>
      <c r="K10" s="2"/>
      <c r="L10" s="2"/>
      <c r="M10" s="2"/>
      <c r="N10" s="2"/>
    </row>
    <row r="11" ht="42" customHeight="1" spans="1:14">
      <c r="A11" s="2"/>
      <c r="B11" s="4" t="s">
        <v>1108</v>
      </c>
      <c r="C11" s="4"/>
      <c r="D11" s="4"/>
      <c r="E11" s="4"/>
      <c r="F11" s="4"/>
      <c r="G11" s="4"/>
      <c r="H11" s="2" t="s">
        <v>1109</v>
      </c>
      <c r="I11" s="2"/>
      <c r="J11" s="2"/>
      <c r="K11" s="2"/>
      <c r="L11" s="2"/>
      <c r="M11" s="2"/>
      <c r="N11" s="2"/>
    </row>
    <row r="12" ht="18.95" customHeight="1" spans="1:14">
      <c r="A12" s="5" t="s">
        <v>308</v>
      </c>
      <c r="B12" s="6" t="s">
        <v>82</v>
      </c>
      <c r="C12" s="6" t="s">
        <v>83</v>
      </c>
      <c r="D12" s="6" t="s">
        <v>84</v>
      </c>
      <c r="E12" s="6"/>
      <c r="F12" s="6"/>
      <c r="G12" s="6" t="s">
        <v>85</v>
      </c>
      <c r="H12" s="6" t="s">
        <v>86</v>
      </c>
      <c r="I12" s="6" t="s">
        <v>69</v>
      </c>
      <c r="J12" s="6"/>
      <c r="K12" s="6" t="s">
        <v>70</v>
      </c>
      <c r="L12" s="6"/>
      <c r="M12" s="6" t="s">
        <v>87</v>
      </c>
      <c r="N12" s="6"/>
    </row>
    <row r="13" ht="15" customHeight="1" spans="1:14">
      <c r="A13" s="5"/>
      <c r="B13" s="6" t="s">
        <v>309</v>
      </c>
      <c r="C13" s="6" t="s">
        <v>310</v>
      </c>
      <c r="D13" s="7" t="s">
        <v>1110</v>
      </c>
      <c r="E13" s="7"/>
      <c r="F13" s="7"/>
      <c r="G13" s="6" t="s">
        <v>1111</v>
      </c>
      <c r="H13" s="6" t="s">
        <v>1111</v>
      </c>
      <c r="I13" s="6">
        <v>5</v>
      </c>
      <c r="J13" s="6"/>
      <c r="K13" s="6">
        <v>5</v>
      </c>
      <c r="L13" s="6"/>
      <c r="M13" s="6"/>
      <c r="N13" s="6"/>
    </row>
    <row r="14" ht="15" customHeight="1" spans="1:14">
      <c r="A14" s="5"/>
      <c r="B14" s="6"/>
      <c r="C14" s="6"/>
      <c r="D14" s="7" t="s">
        <v>1112</v>
      </c>
      <c r="E14" s="7"/>
      <c r="F14" s="7"/>
      <c r="G14" s="6">
        <v>1</v>
      </c>
      <c r="H14" s="6">
        <v>1</v>
      </c>
      <c r="I14" s="6">
        <v>10</v>
      </c>
      <c r="J14" s="6"/>
      <c r="K14" s="6">
        <v>10</v>
      </c>
      <c r="L14" s="6"/>
      <c r="M14" s="6"/>
      <c r="N14" s="6"/>
    </row>
    <row r="15" ht="15" customHeight="1" spans="1:14">
      <c r="A15" s="5"/>
      <c r="B15" s="6"/>
      <c r="C15" s="6" t="s">
        <v>315</v>
      </c>
      <c r="D15" s="7" t="s">
        <v>1113</v>
      </c>
      <c r="E15" s="7"/>
      <c r="F15" s="7"/>
      <c r="G15" s="8">
        <v>1</v>
      </c>
      <c r="H15" s="8">
        <v>1</v>
      </c>
      <c r="I15" s="6">
        <v>10</v>
      </c>
      <c r="J15" s="6"/>
      <c r="K15" s="6">
        <v>10</v>
      </c>
      <c r="L15" s="6"/>
      <c r="M15" s="6"/>
      <c r="N15" s="6"/>
    </row>
    <row r="16" ht="15" customHeight="1" spans="1:14">
      <c r="A16" s="5"/>
      <c r="B16" s="6"/>
      <c r="C16" s="6"/>
      <c r="D16" s="7"/>
      <c r="E16" s="7"/>
      <c r="F16" s="7"/>
      <c r="G16" s="6"/>
      <c r="H16" s="6"/>
      <c r="I16" s="6"/>
      <c r="J16" s="6"/>
      <c r="K16" s="6"/>
      <c r="L16" s="6"/>
      <c r="M16" s="6"/>
      <c r="N16" s="6"/>
    </row>
    <row r="17" ht="15" customHeight="1" spans="1:14">
      <c r="A17" s="5"/>
      <c r="B17" s="6"/>
      <c r="C17" s="6" t="s">
        <v>317</v>
      </c>
      <c r="D17" s="7" t="s">
        <v>1114</v>
      </c>
      <c r="E17" s="7"/>
      <c r="F17" s="7"/>
      <c r="G17" s="8">
        <v>1</v>
      </c>
      <c r="H17" s="8">
        <v>1</v>
      </c>
      <c r="I17" s="6">
        <v>10</v>
      </c>
      <c r="J17" s="6"/>
      <c r="K17" s="6">
        <v>10</v>
      </c>
      <c r="L17" s="6"/>
      <c r="M17" s="6"/>
      <c r="N17" s="6"/>
    </row>
    <row r="18" ht="15" customHeight="1" spans="1:14">
      <c r="A18" s="5"/>
      <c r="B18" s="6"/>
      <c r="C18" s="6"/>
      <c r="D18" s="7" t="s">
        <v>163</v>
      </c>
      <c r="E18" s="7"/>
      <c r="F18" s="7"/>
      <c r="G18" s="8">
        <v>1</v>
      </c>
      <c r="H18" s="8">
        <v>1</v>
      </c>
      <c r="I18" s="6">
        <v>10</v>
      </c>
      <c r="J18" s="6"/>
      <c r="K18" s="6">
        <v>10</v>
      </c>
      <c r="L18" s="6"/>
      <c r="M18" s="6"/>
      <c r="N18" s="6"/>
    </row>
    <row r="19" ht="15" customHeight="1" spans="1:14">
      <c r="A19" s="5"/>
      <c r="B19" s="6"/>
      <c r="C19" s="6"/>
      <c r="D19" s="7" t="s">
        <v>491</v>
      </c>
      <c r="E19" s="7"/>
      <c r="F19" s="7"/>
      <c r="G19" s="6"/>
      <c r="H19" s="6"/>
      <c r="I19" s="6"/>
      <c r="J19" s="6"/>
      <c r="K19" s="6"/>
      <c r="L19" s="6"/>
      <c r="M19" s="6"/>
      <c r="N19" s="6"/>
    </row>
    <row r="20" ht="24" customHeight="1" spans="1:14">
      <c r="A20" s="5"/>
      <c r="B20" s="6"/>
      <c r="C20" s="6" t="s">
        <v>319</v>
      </c>
      <c r="D20" s="7" t="s">
        <v>1115</v>
      </c>
      <c r="E20" s="7"/>
      <c r="F20" s="7"/>
      <c r="G20" s="6" t="s">
        <v>1116</v>
      </c>
      <c r="H20" s="6" t="s">
        <v>1116</v>
      </c>
      <c r="I20" s="6">
        <v>5</v>
      </c>
      <c r="J20" s="6"/>
      <c r="K20" s="6">
        <v>5</v>
      </c>
      <c r="L20" s="6"/>
      <c r="M20" s="6"/>
      <c r="N20" s="6"/>
    </row>
    <row r="21" ht="15" customHeight="1" spans="1:14">
      <c r="A21" s="5"/>
      <c r="B21" s="6"/>
      <c r="C21" s="6"/>
      <c r="D21" s="7"/>
      <c r="E21" s="7"/>
      <c r="F21" s="7"/>
      <c r="G21" s="6"/>
      <c r="H21" s="6"/>
      <c r="I21" s="6"/>
      <c r="J21" s="6"/>
      <c r="K21" s="6"/>
      <c r="L21" s="6"/>
      <c r="M21" s="6"/>
      <c r="N21" s="6"/>
    </row>
    <row r="22" ht="24" customHeight="1" spans="1:14">
      <c r="A22" s="5"/>
      <c r="B22" s="6" t="s">
        <v>321</v>
      </c>
      <c r="C22" s="6" t="s">
        <v>122</v>
      </c>
      <c r="D22" s="7" t="s">
        <v>1117</v>
      </c>
      <c r="E22" s="7"/>
      <c r="F22" s="7"/>
      <c r="G22" s="6" t="s">
        <v>1118</v>
      </c>
      <c r="H22" s="6" t="s">
        <v>590</v>
      </c>
      <c r="I22" s="6">
        <v>10</v>
      </c>
      <c r="J22" s="6"/>
      <c r="K22" s="6">
        <v>10</v>
      </c>
      <c r="L22" s="6"/>
      <c r="M22" s="6"/>
      <c r="N22" s="6"/>
    </row>
    <row r="23" ht="15" customHeight="1" spans="1:14">
      <c r="A23" s="5"/>
      <c r="B23" s="6"/>
      <c r="C23" s="6"/>
      <c r="D23" s="7"/>
      <c r="E23" s="7"/>
      <c r="F23" s="7"/>
      <c r="G23" s="6"/>
      <c r="H23" s="6"/>
      <c r="I23" s="6"/>
      <c r="J23" s="6"/>
      <c r="K23" s="6"/>
      <c r="L23" s="6"/>
      <c r="M23" s="6"/>
      <c r="N23" s="6"/>
    </row>
    <row r="24" ht="25" customHeight="1" spans="1:14">
      <c r="A24" s="5"/>
      <c r="B24" s="6"/>
      <c r="C24" s="6" t="s">
        <v>124</v>
      </c>
      <c r="D24" s="7" t="s">
        <v>1119</v>
      </c>
      <c r="E24" s="7"/>
      <c r="F24" s="7"/>
      <c r="G24" s="6" t="s">
        <v>1120</v>
      </c>
      <c r="H24" s="6" t="s">
        <v>1120</v>
      </c>
      <c r="I24" s="6">
        <v>10</v>
      </c>
      <c r="J24" s="6"/>
      <c r="K24" s="6">
        <v>10</v>
      </c>
      <c r="L24" s="6"/>
      <c r="M24" s="6"/>
      <c r="N24" s="6"/>
    </row>
    <row r="25" ht="15" customHeight="1" spans="1:14">
      <c r="A25" s="5"/>
      <c r="B25" s="6"/>
      <c r="C25" s="6"/>
      <c r="D25" s="7"/>
      <c r="E25" s="7"/>
      <c r="F25" s="7"/>
      <c r="G25" s="6"/>
      <c r="H25" s="6"/>
      <c r="I25" s="6"/>
      <c r="J25" s="6"/>
      <c r="K25" s="6"/>
      <c r="L25" s="6"/>
      <c r="M25" s="6"/>
      <c r="N25" s="6"/>
    </row>
    <row r="26" ht="24" customHeight="1" spans="1:14">
      <c r="A26" s="5"/>
      <c r="B26" s="6"/>
      <c r="C26" s="6" t="s">
        <v>126</v>
      </c>
      <c r="D26" s="7" t="s">
        <v>1121</v>
      </c>
      <c r="E26" s="7"/>
      <c r="F26" s="7"/>
      <c r="G26" s="6" t="s">
        <v>120</v>
      </c>
      <c r="H26" s="6" t="s">
        <v>120</v>
      </c>
      <c r="I26" s="6">
        <v>10</v>
      </c>
      <c r="J26" s="6"/>
      <c r="K26" s="6">
        <v>10</v>
      </c>
      <c r="L26" s="6"/>
      <c r="M26" s="6"/>
      <c r="N26" s="6"/>
    </row>
    <row r="27" ht="15" customHeight="1" spans="1:14">
      <c r="A27" s="5"/>
      <c r="B27" s="6"/>
      <c r="C27" s="6"/>
      <c r="D27" s="7"/>
      <c r="E27" s="7"/>
      <c r="F27" s="7"/>
      <c r="G27" s="6"/>
      <c r="H27" s="6"/>
      <c r="I27" s="6"/>
      <c r="J27" s="6"/>
      <c r="K27" s="6"/>
      <c r="L27" s="6"/>
      <c r="M27" s="6"/>
      <c r="N27" s="6"/>
    </row>
    <row r="28" ht="24" customHeight="1" spans="1:14">
      <c r="A28" s="5"/>
      <c r="B28" s="6"/>
      <c r="C28" s="6" t="s">
        <v>327</v>
      </c>
      <c r="D28" s="7" t="s">
        <v>1122</v>
      </c>
      <c r="E28" s="7"/>
      <c r="F28" s="7"/>
      <c r="G28" s="6" t="s">
        <v>120</v>
      </c>
      <c r="H28" s="6" t="s">
        <v>120</v>
      </c>
      <c r="I28" s="6">
        <v>10</v>
      </c>
      <c r="J28" s="6"/>
      <c r="K28" s="6">
        <v>10</v>
      </c>
      <c r="L28" s="6"/>
      <c r="M28" s="6"/>
      <c r="N28" s="6"/>
    </row>
    <row r="29" ht="15" customHeight="1" spans="1:14">
      <c r="A29" s="5"/>
      <c r="B29" s="6"/>
      <c r="C29" s="6"/>
      <c r="D29" s="7"/>
      <c r="E29" s="7"/>
      <c r="F29" s="7"/>
      <c r="G29" s="6"/>
      <c r="H29" s="6"/>
      <c r="I29" s="6"/>
      <c r="J29" s="6"/>
      <c r="K29" s="6"/>
      <c r="L29" s="6"/>
      <c r="M29" s="6"/>
      <c r="N29" s="6"/>
    </row>
    <row r="30" ht="15" customHeight="1" spans="1:14">
      <c r="A30" s="5"/>
      <c r="B30" s="6" t="s">
        <v>332</v>
      </c>
      <c r="C30" s="6" t="s">
        <v>333</v>
      </c>
      <c r="D30" s="7" t="s">
        <v>150</v>
      </c>
      <c r="E30" s="7"/>
      <c r="F30" s="7"/>
      <c r="G30" s="6" t="s">
        <v>456</v>
      </c>
      <c r="H30" s="6" t="s">
        <v>456</v>
      </c>
      <c r="I30" s="6">
        <v>10</v>
      </c>
      <c r="J30" s="6"/>
      <c r="K30" s="6">
        <v>10</v>
      </c>
      <c r="L30" s="6"/>
      <c r="M30" s="6"/>
      <c r="N30" s="6"/>
    </row>
    <row r="31" ht="15" customHeight="1" spans="1:14">
      <c r="A31" s="5"/>
      <c r="B31" s="6"/>
      <c r="C31" s="6"/>
      <c r="D31" s="7"/>
      <c r="E31" s="7"/>
      <c r="F31" s="7"/>
      <c r="G31" s="6"/>
      <c r="H31" s="6"/>
      <c r="I31" s="6"/>
      <c r="J31" s="6"/>
      <c r="K31" s="6"/>
      <c r="L31" s="6"/>
      <c r="M31" s="6"/>
      <c r="N31" s="6"/>
    </row>
    <row r="32" ht="15" customHeight="1" spans="1:14">
      <c r="A32" s="9" t="s">
        <v>336</v>
      </c>
      <c r="B32" s="9"/>
      <c r="C32" s="9"/>
      <c r="D32" s="9"/>
      <c r="E32" s="9"/>
      <c r="F32" s="9"/>
      <c r="G32" s="9"/>
      <c r="H32" s="9"/>
      <c r="I32" s="9">
        <f>SUM(I13:J30)</f>
        <v>100</v>
      </c>
      <c r="J32" s="9"/>
      <c r="K32" s="9">
        <f>SUM(K13:K31)</f>
        <v>100</v>
      </c>
      <c r="L32" s="9"/>
      <c r="M32" s="15"/>
      <c r="N32" s="15"/>
    </row>
    <row r="33" spans="1:14">
      <c r="A33" s="10" t="s">
        <v>337</v>
      </c>
      <c r="B33" s="11" t="s">
        <v>400</v>
      </c>
      <c r="C33" s="12"/>
      <c r="D33" s="12"/>
      <c r="E33" s="12"/>
      <c r="F33" s="12"/>
      <c r="G33" s="12"/>
      <c r="H33" s="12"/>
      <c r="I33" s="12"/>
      <c r="J33" s="12"/>
      <c r="K33" s="12"/>
      <c r="L33" s="12"/>
      <c r="M33" s="12"/>
      <c r="N33" s="16"/>
    </row>
    <row r="34" spans="1:14">
      <c r="A34" s="13" t="s">
        <v>339</v>
      </c>
      <c r="B34" s="13"/>
      <c r="C34" s="13"/>
      <c r="D34" s="13"/>
      <c r="E34" s="13"/>
      <c r="F34" s="13"/>
      <c r="G34" s="13"/>
      <c r="H34" s="13"/>
      <c r="I34" s="13"/>
      <c r="J34" s="13"/>
      <c r="K34" s="13"/>
      <c r="L34" s="13"/>
      <c r="M34" s="13"/>
      <c r="N34" s="13"/>
    </row>
    <row r="35" ht="51.95" customHeight="1" spans="1:14">
      <c r="A35" s="13" t="s">
        <v>340</v>
      </c>
      <c r="B35" s="13"/>
      <c r="C35" s="13"/>
      <c r="D35" s="13"/>
      <c r="E35" s="13"/>
      <c r="F35" s="13"/>
      <c r="G35" s="13"/>
      <c r="H35" s="13"/>
      <c r="I35" s="13"/>
      <c r="J35" s="13"/>
      <c r="K35" s="13"/>
      <c r="L35" s="13"/>
      <c r="M35" s="13"/>
      <c r="N35" s="13"/>
    </row>
    <row r="36" ht="41.1" customHeight="1" spans="1:14">
      <c r="A36" s="13" t="s">
        <v>341</v>
      </c>
      <c r="B36" s="13"/>
      <c r="C36" s="13"/>
      <c r="D36" s="13"/>
      <c r="E36" s="13"/>
      <c r="F36" s="13"/>
      <c r="G36" s="13"/>
      <c r="H36" s="13"/>
      <c r="I36" s="13"/>
      <c r="J36" s="13"/>
      <c r="K36" s="13"/>
      <c r="L36" s="13"/>
      <c r="M36" s="13"/>
      <c r="N36" s="13"/>
    </row>
    <row r="37" customFormat="1" ht="15.95" customHeight="1"/>
  </sheetData>
  <mergeCells count="141">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D29:F29"/>
    <mergeCell ref="I29:J29"/>
    <mergeCell ref="K29:L29"/>
    <mergeCell ref="M29:N29"/>
    <mergeCell ref="D30:F30"/>
    <mergeCell ref="I30:J30"/>
    <mergeCell ref="K30:L30"/>
    <mergeCell ref="M30:N30"/>
    <mergeCell ref="D31:F31"/>
    <mergeCell ref="I31:J31"/>
    <mergeCell ref="K31:L31"/>
    <mergeCell ref="M31:N31"/>
    <mergeCell ref="A32:H32"/>
    <mergeCell ref="I32:J32"/>
    <mergeCell ref="K32:L32"/>
    <mergeCell ref="M32:N32"/>
    <mergeCell ref="B33:N33"/>
    <mergeCell ref="A34:N34"/>
    <mergeCell ref="A35:N35"/>
    <mergeCell ref="A36:N36"/>
    <mergeCell ref="A10:A11"/>
    <mergeCell ref="A12:A31"/>
    <mergeCell ref="B13:B21"/>
    <mergeCell ref="B22:B29"/>
    <mergeCell ref="B30:B31"/>
    <mergeCell ref="C13:C14"/>
    <mergeCell ref="C15:C16"/>
    <mergeCell ref="C17:C19"/>
    <mergeCell ref="C20:C21"/>
    <mergeCell ref="C22:C23"/>
    <mergeCell ref="C24:C25"/>
    <mergeCell ref="C26:C27"/>
    <mergeCell ref="C28:C29"/>
    <mergeCell ref="C30:C31"/>
    <mergeCell ref="E4:E5"/>
    <mergeCell ref="N4:N5"/>
    <mergeCell ref="A4:B9"/>
    <mergeCell ref="C4:D5"/>
    <mergeCell ref="F4:G5"/>
    <mergeCell ref="H4:I5"/>
    <mergeCell ref="J4:K5"/>
    <mergeCell ref="L4:M5"/>
  </mergeCells>
  <pageMargins left="0.751388888888889" right="0.751388888888889" top="1" bottom="1" header="0.511805555555556" footer="0.511805555555556"/>
  <pageSetup paperSize="9" scale="85"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54</vt:i4>
      </vt:variant>
    </vt:vector>
  </HeadingPairs>
  <TitlesOfParts>
    <vt:vector size="54" baseType="lpstr">
      <vt:lpstr>封面</vt:lpstr>
      <vt:lpstr>目录</vt:lpstr>
      <vt:lpstr>省级部门（单位）整体支出绩效自评表</vt:lpstr>
      <vt:lpstr>基本支出预算执行情况表</vt:lpstr>
      <vt:lpstr>部门预算项目支出绩效自评结果汇总表</vt:lpstr>
      <vt:lpstr>天保工程资金（中央）</vt:lpstr>
      <vt:lpstr>天保工程资金（省级）</vt:lpstr>
      <vt:lpstr>森林资源管理（中央）</vt:lpstr>
      <vt:lpstr>森林生态效益补偿（中央）</vt:lpstr>
      <vt:lpstr>林木良种补助（中央）</vt:lpstr>
      <vt:lpstr>森林抚育（中央）</vt:lpstr>
      <vt:lpstr>林业有害生物防治（中央）</vt:lpstr>
      <vt:lpstr>林业有害生物防治（省级）</vt:lpstr>
      <vt:lpstr>森林防火（中央）</vt:lpstr>
      <vt:lpstr>森林防火（省级）</vt:lpstr>
      <vt:lpstr>国家重点野生动植物保护补助（中央）</vt:lpstr>
      <vt:lpstr>野生动植物资源及生物多样性保护（省级）</vt:lpstr>
      <vt:lpstr>林业科技推广示范（中央）</vt:lpstr>
      <vt:lpstr>欠发达国有林场资金（中央）</vt:lpstr>
      <vt:lpstr>森林植被恢复费（省级）</vt:lpstr>
      <vt:lpstr>草原植被恢复费（省级）</vt:lpstr>
      <vt:lpstr>森林管护（省级）</vt:lpstr>
      <vt:lpstr>林业草原科技创新（省级）</vt:lpstr>
      <vt:lpstr>禁种铲毒（省级）</vt:lpstr>
      <vt:lpstr>种质资源调查项目（省级）</vt:lpstr>
      <vt:lpstr>退耕还林工作经费（省级）</vt:lpstr>
      <vt:lpstr>林政执法工作经费（省级）</vt:lpstr>
      <vt:lpstr>林业和草原火灾风险普查工作经费（省级）</vt:lpstr>
      <vt:lpstr>自然保护地建设（省级）</vt:lpstr>
      <vt:lpstr>自然资源能力保护建设（省级）</vt:lpstr>
      <vt:lpstr>房租收入返还（省级）</vt:lpstr>
      <vt:lpstr>办公用房租赁费（省级）</vt:lpstr>
      <vt:lpstr>林木林地补偿（省级）</vt:lpstr>
      <vt:lpstr>国有林场改革补助（省级）</vt:lpstr>
      <vt:lpstr>农业保险保费补贴资金（中央）</vt:lpstr>
      <vt:lpstr>农业保险保费补贴资金（省级）</vt:lpstr>
      <vt:lpstr>重大项目前期费资金（省级）</vt:lpstr>
      <vt:lpstr>特殊及珍稀林木培育项目（中央）</vt:lpstr>
      <vt:lpstr>草原防火物资储备库建设（中央）</vt:lpstr>
      <vt:lpstr>秦岭西段水源涵养与生物多样性保护恢复项目（中央）</vt:lpstr>
      <vt:lpstr>陇中地区生态保护修复和水土流失综合治理项目（中央）</vt:lpstr>
      <vt:lpstr>2021年重点区生态保护和修复项目（中央结转）</vt:lpstr>
      <vt:lpstr>2021年造林补助（中央结转）</vt:lpstr>
      <vt:lpstr>生态保护支撑体系中央基建投资（中央结转）</vt:lpstr>
      <vt:lpstr>2021年产业化管理（省级结转）</vt:lpstr>
      <vt:lpstr>白龙江流域森林火灾刚风险综合治理项目（中央结转）</vt:lpstr>
      <vt:lpstr>2021年科技条件专项（省级结转）</vt:lpstr>
      <vt:lpstr>迭山山脉森林高风险治理项目（中央结转）</vt:lpstr>
      <vt:lpstr>甘肃省白龙江林区珍稀濒危树种保护和培育技术推广示范（中央结转）</vt:lpstr>
      <vt:lpstr>白龙江林区云杉锈病研究（省级结转）</vt:lpstr>
      <vt:lpstr>人工云杉林结构优化与功能恢复技术推广示范项目（结转资金）</vt:lpstr>
      <vt:lpstr>黄河上游水源涵养区旗舰种紫果云杉种群保护与恢复技术研究（结转）</vt:lpstr>
      <vt:lpstr>2021年森林草原防火项目（结转资金）</vt:lpstr>
      <vt:lpstr>2021年湿地保护修复项目（省级结转）</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dcterms:created xsi:type="dcterms:W3CDTF">2018-12-06T00:45:00Z</dcterms:created>
  <cp:lastPrinted>2020-03-13T02:25:00Z</cp:lastPrinted>
  <dcterms:modified xsi:type="dcterms:W3CDTF">2023-08-24T06:53:41Z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2052-10.8.2.6543</vt:lpwstr>
  </property>
  <property fmtid="{D5CDD505-2E9C-101B-9397-08002B2CF9AE}" pid="3" name="ICV">
    <vt:lpwstr>22C65AA05F484DD7AE688FFCEC82AAD5</vt:lpwstr>
  </property>
</Properties>
</file>